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総務課 オープンデータ_ｷﾉｼﾀ\"/>
    </mc:Choice>
  </mc:AlternateContent>
  <bookViews>
    <workbookView xWindow="990" yWindow="990" windowWidth="20730" windowHeight="8865"/>
  </bookViews>
  <sheets>
    <sheet name="普通会計決算状況" sheetId="1" r:id="rId1"/>
  </sheets>
  <calcPr calcId="152511"/>
</workbook>
</file>

<file path=xl/calcChain.xml><?xml version="1.0" encoding="utf-8"?>
<calcChain xmlns="http://schemas.openxmlformats.org/spreadsheetml/2006/main">
  <c r="P7" i="1" l="1"/>
  <c r="Q40" i="1"/>
  <c r="O40" i="1"/>
  <c r="Q33" i="1"/>
  <c r="Q32" i="1"/>
  <c r="Q31" i="1"/>
  <c r="Q30" i="1"/>
  <c r="Q29" i="1"/>
  <c r="Q28" i="1"/>
  <c r="Q27" i="1"/>
  <c r="Q25" i="1"/>
  <c r="Q24" i="1"/>
  <c r="Q23" i="1"/>
  <c r="Q22" i="1"/>
  <c r="Q21" i="1"/>
  <c r="Q18" i="1"/>
  <c r="Q17" i="1"/>
  <c r="Q16" i="1"/>
  <c r="Q14" i="1"/>
  <c r="Q13" i="1"/>
  <c r="Q12" i="1"/>
  <c r="Q11" i="1"/>
  <c r="Q10" i="1"/>
  <c r="Q9" i="1"/>
  <c r="Q8" i="1"/>
  <c r="O42" i="1"/>
  <c r="M53" i="1"/>
  <c r="M52" i="1"/>
  <c r="M51" i="1"/>
  <c r="M50" i="1"/>
  <c r="M45" i="1"/>
  <c r="M44" i="1"/>
  <c r="M43" i="1"/>
  <c r="M42" i="1"/>
  <c r="M41" i="1"/>
  <c r="M40" i="1"/>
  <c r="M39" i="1" s="1"/>
  <c r="K53" i="1"/>
  <c r="K52" i="1"/>
  <c r="K51" i="1"/>
  <c r="K50" i="1"/>
  <c r="K45" i="1"/>
  <c r="K44" i="1"/>
  <c r="K43" i="1"/>
  <c r="K42" i="1"/>
  <c r="K41" i="1"/>
  <c r="K40" i="1"/>
  <c r="O33" i="1"/>
  <c r="O32" i="1"/>
  <c r="O31" i="1"/>
  <c r="O30" i="1"/>
  <c r="O29" i="1"/>
  <c r="O28" i="1"/>
  <c r="O27" i="1"/>
  <c r="O25" i="1"/>
  <c r="O24" i="1"/>
  <c r="O23" i="1"/>
  <c r="O22" i="1"/>
  <c r="O21" i="1"/>
  <c r="O16" i="1"/>
  <c r="O17" i="1"/>
  <c r="O18" i="1"/>
  <c r="O9" i="1"/>
  <c r="O10" i="1"/>
  <c r="O11" i="1"/>
  <c r="O12" i="1"/>
  <c r="O13" i="1"/>
  <c r="O14" i="1"/>
  <c r="O8" i="1"/>
  <c r="O7" i="1" s="1"/>
  <c r="N7" i="1"/>
  <c r="L39" i="1"/>
  <c r="J39" i="1"/>
  <c r="M7" i="1"/>
  <c r="L7" i="1"/>
  <c r="K7" i="1"/>
  <c r="J7" i="1"/>
  <c r="Q7" i="1" l="1"/>
  <c r="K39" i="1"/>
  <c r="P39" i="1"/>
  <c r="Q50" i="1"/>
  <c r="Q53" i="1"/>
  <c r="Q52" i="1"/>
  <c r="Q51" i="1"/>
  <c r="Q45" i="1"/>
  <c r="Q44" i="1"/>
  <c r="Q43" i="1"/>
  <c r="Q42" i="1"/>
  <c r="Q41" i="1"/>
  <c r="B39" i="1"/>
  <c r="D39" i="1"/>
  <c r="F39" i="1"/>
  <c r="H39" i="1"/>
  <c r="I53" i="1"/>
  <c r="I52" i="1"/>
  <c r="I51" i="1"/>
  <c r="I50" i="1"/>
  <c r="I45" i="1"/>
  <c r="I44" i="1"/>
  <c r="I43" i="1"/>
  <c r="I42" i="1"/>
  <c r="I41" i="1"/>
  <c r="I40" i="1"/>
  <c r="G53" i="1"/>
  <c r="G52" i="1"/>
  <c r="G51" i="1"/>
  <c r="G50" i="1"/>
  <c r="G45" i="1"/>
  <c r="G44" i="1"/>
  <c r="G43" i="1"/>
  <c r="G42" i="1"/>
  <c r="G41" i="1"/>
  <c r="G40" i="1"/>
  <c r="E40" i="1"/>
  <c r="E45" i="1"/>
  <c r="E44" i="1"/>
  <c r="E43" i="1"/>
  <c r="E42" i="1"/>
  <c r="E41" i="1"/>
  <c r="C43" i="1"/>
  <c r="C53" i="1"/>
  <c r="C52" i="1"/>
  <c r="C51" i="1"/>
  <c r="C50" i="1"/>
  <c r="C41" i="1"/>
  <c r="C42" i="1"/>
  <c r="C44" i="1"/>
  <c r="C45" i="1"/>
  <c r="C40" i="1"/>
  <c r="N39" i="1"/>
  <c r="E53" i="1"/>
  <c r="E52" i="1"/>
  <c r="E51" i="1"/>
  <c r="E50" i="1"/>
  <c r="O53" i="1"/>
  <c r="O52" i="1"/>
  <c r="O51" i="1"/>
  <c r="O50" i="1"/>
  <c r="O41" i="1"/>
  <c r="O43" i="1"/>
  <c r="O44" i="1"/>
  <c r="O45" i="1"/>
  <c r="I7" i="1"/>
  <c r="H7" i="1"/>
  <c r="G7" i="1"/>
  <c r="F7" i="1"/>
  <c r="E7" i="1"/>
  <c r="D7" i="1"/>
  <c r="C7" i="1"/>
  <c r="B7" i="1"/>
  <c r="O39" i="1" l="1"/>
  <c r="C39" i="1"/>
  <c r="Q39" i="1"/>
  <c r="I39" i="1"/>
  <c r="G39" i="1"/>
  <c r="E39" i="1"/>
</calcChain>
</file>

<file path=xl/sharedStrings.xml><?xml version="1.0" encoding="utf-8"?>
<sst xmlns="http://schemas.openxmlformats.org/spreadsheetml/2006/main" count="222" uniqueCount="67">
  <si>
    <t>地方特例交付金</t>
    <rPh sb="0" eb="2">
      <t>チホウ</t>
    </rPh>
    <rPh sb="2" eb="4">
      <t>トクレイ</t>
    </rPh>
    <rPh sb="4" eb="7">
      <t>コウフキン</t>
    </rPh>
    <phoneticPr fontId="6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</si>
  <si>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6"/>
  </si>
  <si>
    <t>合　　　　　計</t>
    <rPh sb="0" eb="1">
      <t>ゴウ</t>
    </rPh>
    <rPh sb="6" eb="7">
      <t>ケイ</t>
    </rPh>
    <phoneticPr fontId="6"/>
  </si>
  <si>
    <t>財産収入</t>
    <rPh sb="0" eb="2">
      <t>ザイサン</t>
    </rPh>
    <rPh sb="2" eb="4">
      <t>シュウニュウ</t>
    </rPh>
    <phoneticPr fontId="6"/>
  </si>
  <si>
    <t>歳入</t>
    <rPh sb="0" eb="2">
      <t>サイニュウ</t>
    </rPh>
    <phoneticPr fontId="6"/>
  </si>
  <si>
    <t>繰出金</t>
    <rPh sb="0" eb="2">
      <t>クリダ</t>
    </rPh>
    <rPh sb="2" eb="3">
      <t>キン</t>
    </rPh>
    <phoneticPr fontId="6"/>
  </si>
  <si>
    <t>地方譲与税</t>
    <rPh sb="0" eb="2">
      <t>チホウ</t>
    </rPh>
    <rPh sb="2" eb="4">
      <t>ジョウヨ</t>
    </rPh>
    <rPh sb="4" eb="5">
      <t>ゼイ</t>
    </rPh>
    <phoneticPr fontId="6"/>
  </si>
  <si>
    <t>区分</t>
    <rPh sb="0" eb="2">
      <t>クブン</t>
    </rPh>
    <phoneticPr fontId="6"/>
  </si>
  <si>
    <t>補助費等</t>
    <rPh sb="0" eb="2">
      <t>ホジョ</t>
    </rPh>
    <rPh sb="2" eb="3">
      <t>ヒ</t>
    </rPh>
    <rPh sb="3" eb="4">
      <t>ナド</t>
    </rPh>
    <phoneticPr fontId="6"/>
  </si>
  <si>
    <t>歳出</t>
    <rPh sb="0" eb="2">
      <t>サイシュツ</t>
    </rPh>
    <phoneticPr fontId="6"/>
  </si>
  <si>
    <t>地方税</t>
    <rPh sb="0" eb="3">
      <t>チホウゼイ</t>
    </rPh>
    <phoneticPr fontId="6"/>
  </si>
  <si>
    <t>配当割交付金</t>
    <rPh sb="0" eb="2">
      <t>ハイトウ</t>
    </rPh>
    <rPh sb="2" eb="3">
      <t>ワリ</t>
    </rPh>
    <rPh sb="3" eb="6">
      <t>コウフキン</t>
    </rPh>
    <phoneticPr fontId="6"/>
  </si>
  <si>
    <t>繰入金</t>
    <rPh sb="0" eb="1">
      <t>クリ</t>
    </rPh>
    <rPh sb="1" eb="2">
      <t>イ</t>
    </rPh>
    <rPh sb="2" eb="3">
      <t>キン</t>
    </rPh>
    <phoneticPr fontId="6"/>
  </si>
  <si>
    <t>利子割交付金</t>
    <rPh sb="0" eb="2">
      <t>リシ</t>
    </rPh>
    <rPh sb="2" eb="3">
      <t>ワリ</t>
    </rPh>
    <rPh sb="3" eb="6">
      <t>コウフキン</t>
    </rPh>
    <phoneticPr fontId="6"/>
  </si>
  <si>
    <t>地方消費税交付金</t>
    <rPh sb="0" eb="2">
      <t>チホウ</t>
    </rPh>
    <rPh sb="2" eb="5">
      <t>ショウヒゼイ</t>
    </rPh>
    <rPh sb="5" eb="8">
      <t>コウフキン</t>
    </rPh>
    <phoneticPr fontId="6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</si>
  <si>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6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</si>
  <si>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6"/>
  </si>
  <si>
    <t>補　　　　　助</t>
    <rPh sb="0" eb="1">
      <t>ホ</t>
    </rPh>
    <rPh sb="6" eb="7">
      <t>スケ</t>
    </rPh>
    <phoneticPr fontId="6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</si>
  <si>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6"/>
  </si>
  <si>
    <t>構成比</t>
    <rPh sb="0" eb="3">
      <t>コウセイヒ</t>
    </rPh>
    <phoneticPr fontId="6"/>
  </si>
  <si>
    <t>地方交付税</t>
    <rPh sb="0" eb="2">
      <t>チホウ</t>
    </rPh>
    <rPh sb="2" eb="5">
      <t>コウフゼイ</t>
    </rPh>
    <phoneticPr fontId="6"/>
  </si>
  <si>
    <t>普　　　　　通</t>
    <rPh sb="0" eb="1">
      <t>アマネ</t>
    </rPh>
    <rPh sb="6" eb="7">
      <t>ツウ</t>
    </rPh>
    <phoneticPr fontId="6"/>
  </si>
  <si>
    <t>投資・出資・貸付金</t>
    <rPh sb="0" eb="2">
      <t>トウシ</t>
    </rPh>
    <rPh sb="3" eb="5">
      <t>シュッシ</t>
    </rPh>
    <rPh sb="6" eb="8">
      <t>カシツケ</t>
    </rPh>
    <rPh sb="8" eb="9">
      <t>キン</t>
    </rPh>
    <phoneticPr fontId="6"/>
  </si>
  <si>
    <t>特　　　　　別</t>
    <rPh sb="0" eb="1">
      <t>トク</t>
    </rPh>
    <rPh sb="6" eb="7">
      <t>ベツ</t>
    </rPh>
    <phoneticPr fontId="6"/>
  </si>
  <si>
    <t>物件費</t>
    <rPh sb="0" eb="3">
      <t>ブッケンヒ</t>
    </rPh>
    <phoneticPr fontId="6"/>
  </si>
  <si>
    <t>交通安全交付金</t>
    <rPh sb="0" eb="2">
      <t>コウツウ</t>
    </rPh>
    <rPh sb="2" eb="4">
      <t>アンゼン</t>
    </rPh>
    <rPh sb="4" eb="7">
      <t>コウフキン</t>
    </rPh>
    <phoneticPr fontId="6"/>
  </si>
  <si>
    <t>分担金・負担金</t>
    <rPh sb="0" eb="3">
      <t>ブンタンキン</t>
    </rPh>
    <rPh sb="4" eb="7">
      <t>フタンキン</t>
    </rPh>
    <phoneticPr fontId="6"/>
  </si>
  <si>
    <t>23年度</t>
    <rPh sb="2" eb="4">
      <t>ネンド</t>
    </rPh>
    <phoneticPr fontId="6"/>
  </si>
  <si>
    <t>使用料</t>
    <rPh sb="0" eb="3">
      <t>シヨウリョウ</t>
    </rPh>
    <phoneticPr fontId="6"/>
  </si>
  <si>
    <t>%</t>
    <phoneticPr fontId="6"/>
  </si>
  <si>
    <t>手数料</t>
    <rPh sb="0" eb="3">
      <t>テスウリョウ</t>
    </rPh>
    <phoneticPr fontId="6"/>
  </si>
  <si>
    <t>国庫支出金</t>
    <rPh sb="0" eb="2">
      <t>コッコ</t>
    </rPh>
    <rPh sb="2" eb="4">
      <t>シシュツ</t>
    </rPh>
    <rPh sb="4" eb="5">
      <t>キン</t>
    </rPh>
    <phoneticPr fontId="6"/>
  </si>
  <si>
    <t>国有提供施設等所在市町村助成交付金</t>
    <rPh sb="0" eb="2">
      <t>コクユウ</t>
    </rPh>
    <rPh sb="2" eb="4">
      <t>テイキョウ</t>
    </rPh>
    <rPh sb="4" eb="7">
      <t>シセツトウ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6"/>
  </si>
  <si>
    <t>県支出金</t>
    <rPh sb="0" eb="1">
      <t>ケン</t>
    </rPh>
    <rPh sb="1" eb="3">
      <t>シシュツ</t>
    </rPh>
    <rPh sb="3" eb="4">
      <t>キン</t>
    </rPh>
    <phoneticPr fontId="6"/>
  </si>
  <si>
    <t>寄附金</t>
    <rPh sb="0" eb="3">
      <t>キフキン</t>
    </rPh>
    <phoneticPr fontId="6"/>
  </si>
  <si>
    <t>地方債</t>
    <rPh sb="0" eb="2">
      <t>チホウ</t>
    </rPh>
    <rPh sb="2" eb="3">
      <t>サイ</t>
    </rPh>
    <phoneticPr fontId="6"/>
  </si>
  <si>
    <t>繰越金</t>
    <rPh sb="0" eb="2">
      <t>クリコシ</t>
    </rPh>
    <rPh sb="2" eb="3">
      <t>キン</t>
    </rPh>
    <phoneticPr fontId="6"/>
  </si>
  <si>
    <t>諸収入</t>
    <rPh sb="0" eb="1">
      <t>ショ</t>
    </rPh>
    <rPh sb="1" eb="3">
      <t>シュウニュウ</t>
    </rPh>
    <phoneticPr fontId="6"/>
  </si>
  <si>
    <t>人件費</t>
    <rPh sb="0" eb="3">
      <t>ジンケンヒ</t>
    </rPh>
    <phoneticPr fontId="6"/>
  </si>
  <si>
    <t>扶助費</t>
    <rPh sb="0" eb="3">
      <t>フジョヒ</t>
    </rPh>
    <phoneticPr fontId="6"/>
  </si>
  <si>
    <t>普通建設事業費</t>
    <rPh sb="0" eb="2">
      <t>フツウ</t>
    </rPh>
    <rPh sb="2" eb="4">
      <t>ケンセツ</t>
    </rPh>
    <rPh sb="4" eb="6">
      <t>ジギョウ</t>
    </rPh>
    <rPh sb="6" eb="7">
      <t>ヒ</t>
    </rPh>
    <phoneticPr fontId="6"/>
  </si>
  <si>
    <t>公債費</t>
    <rPh sb="0" eb="2">
      <t>コウサイ</t>
    </rPh>
    <rPh sb="2" eb="3">
      <t>ヒ</t>
    </rPh>
    <phoneticPr fontId="6"/>
  </si>
  <si>
    <t>-</t>
  </si>
  <si>
    <t>維持補修費</t>
    <rPh sb="0" eb="2">
      <t>イジ</t>
    </rPh>
    <rPh sb="2" eb="4">
      <t>ホシュウ</t>
    </rPh>
    <rPh sb="4" eb="5">
      <t>ヒ</t>
    </rPh>
    <phoneticPr fontId="6"/>
  </si>
  <si>
    <t>投資的経費</t>
    <rPh sb="0" eb="2">
      <t>トウシ</t>
    </rPh>
    <rPh sb="2" eb="3">
      <t>テキ</t>
    </rPh>
    <rPh sb="3" eb="5">
      <t>ケイヒ</t>
    </rPh>
    <phoneticPr fontId="6"/>
  </si>
  <si>
    <t>26年度</t>
    <rPh sb="2" eb="4">
      <t>ネンド</t>
    </rPh>
    <phoneticPr fontId="6"/>
  </si>
  <si>
    <t>　　普通建設事業費</t>
    <rPh sb="2" eb="4">
      <t>フツウ</t>
    </rPh>
    <rPh sb="4" eb="6">
      <t>ケンセツ</t>
    </rPh>
    <rPh sb="6" eb="8">
      <t>ジギョウ</t>
    </rPh>
    <rPh sb="8" eb="9">
      <t>ヒ</t>
    </rPh>
    <phoneticPr fontId="6"/>
  </si>
  <si>
    <t>出資・貸付金</t>
    <rPh sb="0" eb="2">
      <t>シュッシ</t>
    </rPh>
    <rPh sb="3" eb="5">
      <t>カシツケ</t>
    </rPh>
    <rPh sb="5" eb="6">
      <t>キン</t>
    </rPh>
    <phoneticPr fontId="6"/>
  </si>
  <si>
    <t>単　　　　　独</t>
    <rPh sb="0" eb="1">
      <t>タン</t>
    </rPh>
    <rPh sb="6" eb="7">
      <t>ドク</t>
    </rPh>
    <phoneticPr fontId="6"/>
  </si>
  <si>
    <t>　　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6"/>
  </si>
  <si>
    <t>積立金</t>
    <rPh sb="0" eb="2">
      <t>ツミタテ</t>
    </rPh>
    <rPh sb="2" eb="3">
      <t>キン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</si>
  <si>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</si>
  <si>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金額</t>
    <rPh sb="0" eb="1">
      <t>キン</t>
    </rPh>
    <rPh sb="1" eb="2">
      <t>ガク</t>
    </rPh>
    <phoneticPr fontId="6"/>
  </si>
  <si>
    <t>千円</t>
    <rPh sb="0" eb="2">
      <t>センエン</t>
    </rPh>
    <phoneticPr fontId="6"/>
  </si>
  <si>
    <t>24年度</t>
    <rPh sb="2" eb="4">
      <t>ネンド</t>
    </rPh>
    <phoneticPr fontId="6"/>
  </si>
  <si>
    <t>25年度</t>
    <rPh sb="2" eb="4">
      <t>ネンド</t>
    </rPh>
    <phoneticPr fontId="6"/>
  </si>
  <si>
    <t>27年度</t>
    <rPh sb="2" eb="4">
      <t>ネンド</t>
    </rPh>
    <phoneticPr fontId="6"/>
  </si>
  <si>
    <t>分担金及び負担金</t>
    <rPh sb="0" eb="3">
      <t>ブンタンキン</t>
    </rPh>
    <rPh sb="3" eb="4">
      <t>オヨ</t>
    </rPh>
    <rPh sb="5" eb="7">
      <t>フタン</t>
    </rPh>
    <rPh sb="7" eb="8">
      <t>キン</t>
    </rPh>
    <phoneticPr fontId="6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</si>
  <si>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6"/>
  </si>
  <si>
    <t>28年度</t>
    <rPh sb="2" eb="4">
      <t>ネンド</t>
    </rPh>
    <phoneticPr fontId="6"/>
  </si>
  <si>
    <t>-</t>
    <phoneticPr fontId="2" type="Hiragana"/>
  </si>
  <si>
    <t>資料　総務課財政係</t>
    <rPh sb="0" eb="2">
      <t>シリョウ</t>
    </rPh>
    <rPh sb="3" eb="6">
      <t>ソウムカ</t>
    </rPh>
    <rPh sb="6" eb="8">
      <t>ザイセイ</t>
    </rPh>
    <rPh sb="8" eb="9">
      <t>カカリ</t>
    </rPh>
    <phoneticPr fontId="6"/>
  </si>
  <si>
    <t>普通会計決算状況</t>
    <rPh sb="0" eb="2">
      <t>フツウ</t>
    </rPh>
    <rPh sb="2" eb="4">
      <t>カイケイ</t>
    </rPh>
    <rPh sb="4" eb="6">
      <t>ケッサン</t>
    </rPh>
    <rPh sb="6" eb="8">
      <t>ジョウキョウ</t>
    </rPh>
    <phoneticPr fontId="6"/>
  </si>
  <si>
    <t>29年度</t>
    <rPh sb="2" eb="4">
      <t>ネンド</t>
    </rPh>
    <phoneticPr fontId="6"/>
  </si>
  <si>
    <t>30年度</t>
    <rPh sb="2" eb="4">
      <t>ネンド</t>
    </rPh>
    <phoneticPr fontId="6"/>
  </si>
  <si>
    <t>-</t>
    <phoneticPr fontId="2" type="Hiragana"/>
  </si>
  <si>
    <t>-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</si>
</sst>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;[Red]\-#,##0.0"/>
    <numFmt numFmtId="177" formatCode="#,##0.0_);[Red]\(#,##0.0\)"/>
    <numFmt numFmtId="178" formatCode="#,##0_ "/>
    <numFmt numFmtId="179" formatCode="#,##0_ ;[Red]\-#,##0\ "/>
    <numFmt numFmtId="180" formatCode="#,##0_);[Red]\(#,##0\)"/>
    <numFmt numFmtId="181" formatCode="0.0"/>
    <numFmt numFmtId="182" formatCode="0.0_ "/>
    <numFmt numFmtId="183" formatCode="0.0_);[Red]\(0.0\)"/>
  </numFmts>
  <fonts count="11">
    <font>
      <sz val="11"/>
      <color theme="1"/>
      <name val="ＭＳ Ｐゴシック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theme="3"/>
      <name val="ＭＳ Ｐゴシック"/>
      <family val="3"/>
      <charset val="128"/>
    </font>
    <font>
      <sz val="10"/>
      <color theme="3"/>
      <name val="ＭＳ Ｐ明朝"/>
      <family val="1"/>
      <charset val="128"/>
    </font>
    <font>
      <sz val="10"/>
      <color theme="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7" fillId="0" borderId="0"/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8" fontId="5" fillId="0" borderId="0" xfId="0" applyNumberFormat="1" applyFont="1" applyBorder="1">
      <alignment vertical="center"/>
    </xf>
    <xf numFmtId="179" fontId="5" fillId="0" borderId="0" xfId="2" applyNumberFormat="1" applyFont="1" applyFill="1" applyBorder="1" applyAlignment="1">
      <alignment vertical="center"/>
    </xf>
    <xf numFmtId="179" fontId="3" fillId="0" borderId="0" xfId="0" applyNumberFormat="1" applyFont="1">
      <alignment vertical="center"/>
    </xf>
    <xf numFmtId="178" fontId="5" fillId="0" borderId="7" xfId="0" applyNumberFormat="1" applyFont="1" applyBorder="1">
      <alignment vertical="center"/>
    </xf>
    <xf numFmtId="38" fontId="5" fillId="0" borderId="7" xfId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horizontal="right" vertical="center"/>
    </xf>
    <xf numFmtId="179" fontId="5" fillId="0" borderId="7" xfId="2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182" fontId="5" fillId="0" borderId="7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177" fontId="5" fillId="0" borderId="7" xfId="0" applyNumberFormat="1" applyFont="1" applyBorder="1">
      <alignment vertical="center"/>
    </xf>
    <xf numFmtId="179" fontId="5" fillId="0" borderId="8" xfId="2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179" fontId="5" fillId="0" borderId="10" xfId="2" applyNumberFormat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178" fontId="5" fillId="0" borderId="7" xfId="0" applyNumberFormat="1" applyFont="1" applyFill="1" applyBorder="1">
      <alignment vertical="center"/>
    </xf>
    <xf numFmtId="183" fontId="5" fillId="0" borderId="7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distributed" vertical="center"/>
    </xf>
    <xf numFmtId="183" fontId="5" fillId="0" borderId="10" xfId="0" applyNumberFormat="1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8" fontId="5" fillId="0" borderId="11" xfId="0" applyNumberFormat="1" applyFont="1" applyFill="1" applyBorder="1">
      <alignment vertical="center"/>
    </xf>
    <xf numFmtId="183" fontId="5" fillId="0" borderId="11" xfId="0" applyNumberFormat="1" applyFont="1" applyFill="1" applyBorder="1">
      <alignment vertical="center"/>
    </xf>
    <xf numFmtId="38" fontId="5" fillId="0" borderId="11" xfId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right" vertical="center"/>
    </xf>
    <xf numFmtId="178" fontId="5" fillId="0" borderId="9" xfId="0" applyNumberFormat="1" applyFont="1" applyFill="1" applyBorder="1">
      <alignment vertical="center"/>
    </xf>
    <xf numFmtId="183" fontId="5" fillId="0" borderId="9" xfId="0" applyNumberFormat="1" applyFont="1" applyFill="1" applyBorder="1">
      <alignment vertical="center"/>
    </xf>
    <xf numFmtId="38" fontId="5" fillId="0" borderId="9" xfId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/>
    </xf>
    <xf numFmtId="178" fontId="5" fillId="0" borderId="7" xfId="0" applyNumberFormat="1" applyFont="1" applyFill="1" applyBorder="1" applyAlignment="1">
      <alignment horizontal="right" vertical="center"/>
    </xf>
    <xf numFmtId="183" fontId="5" fillId="0" borderId="7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distributed" vertical="center"/>
    </xf>
    <xf numFmtId="178" fontId="5" fillId="0" borderId="8" xfId="0" applyNumberFormat="1" applyFont="1" applyFill="1" applyBorder="1">
      <alignment vertical="center"/>
    </xf>
    <xf numFmtId="183" fontId="5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182" fontId="5" fillId="0" borderId="7" xfId="0" applyNumberFormat="1" applyFont="1" applyFill="1" applyBorder="1">
      <alignment vertical="center"/>
    </xf>
    <xf numFmtId="180" fontId="5" fillId="0" borderId="7" xfId="0" applyNumberFormat="1" applyFont="1" applyFill="1" applyBorder="1">
      <alignment vertical="center"/>
    </xf>
    <xf numFmtId="177" fontId="5" fillId="0" borderId="7" xfId="0" applyNumberFormat="1" applyFont="1" applyFill="1" applyBorder="1">
      <alignment vertical="center"/>
    </xf>
    <xf numFmtId="182" fontId="5" fillId="0" borderId="10" xfId="0" applyNumberFormat="1" applyFont="1" applyFill="1" applyBorder="1">
      <alignment vertical="center"/>
    </xf>
    <xf numFmtId="180" fontId="5" fillId="0" borderId="10" xfId="0" applyNumberFormat="1" applyFont="1" applyFill="1" applyBorder="1">
      <alignment vertical="center"/>
    </xf>
    <xf numFmtId="177" fontId="5" fillId="0" borderId="10" xfId="0" applyNumberFormat="1" applyFont="1" applyFill="1" applyBorder="1">
      <alignment vertical="center"/>
    </xf>
    <xf numFmtId="179" fontId="5" fillId="0" borderId="11" xfId="2" applyNumberFormat="1" applyFont="1" applyFill="1" applyBorder="1" applyAlignment="1">
      <alignment vertical="center"/>
    </xf>
    <xf numFmtId="182" fontId="5" fillId="0" borderId="11" xfId="0" applyNumberFormat="1" applyFont="1" applyFill="1" applyBorder="1">
      <alignment vertical="center"/>
    </xf>
    <xf numFmtId="180" fontId="5" fillId="0" borderId="11" xfId="0" applyNumberFormat="1" applyFont="1" applyFill="1" applyBorder="1">
      <alignment vertical="center"/>
    </xf>
    <xf numFmtId="0" fontId="5" fillId="0" borderId="11" xfId="0" applyFont="1" applyFill="1" applyBorder="1" applyAlignment="1">
      <alignment horizontal="left" vertical="distributed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80" fontId="5" fillId="0" borderId="9" xfId="0" applyNumberFormat="1" applyFont="1" applyFill="1" applyBorder="1">
      <alignment vertical="center"/>
    </xf>
    <xf numFmtId="182" fontId="5" fillId="0" borderId="9" xfId="0" applyNumberFormat="1" applyFont="1" applyFill="1" applyBorder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178" fontId="9" fillId="0" borderId="7" xfId="0" applyNumberFormat="1" applyFont="1" applyFill="1" applyBorder="1">
      <alignment vertical="center"/>
    </xf>
    <xf numFmtId="183" fontId="9" fillId="0" borderId="7" xfId="0" applyNumberFormat="1" applyFont="1" applyFill="1" applyBorder="1">
      <alignment vertical="center"/>
    </xf>
    <xf numFmtId="38" fontId="9" fillId="0" borderId="7" xfId="1" applyFont="1" applyFill="1" applyBorder="1" applyAlignment="1">
      <alignment vertical="center"/>
    </xf>
    <xf numFmtId="176" fontId="9" fillId="0" borderId="7" xfId="1" applyNumberFormat="1" applyFont="1" applyFill="1" applyBorder="1" applyAlignment="1">
      <alignment horizontal="right" vertical="center"/>
    </xf>
    <xf numFmtId="179" fontId="9" fillId="0" borderId="7" xfId="2" applyNumberFormat="1" applyFont="1" applyFill="1" applyBorder="1" applyAlignment="1">
      <alignment horizontal="right" vertical="center"/>
    </xf>
    <xf numFmtId="179" fontId="9" fillId="0" borderId="10" xfId="2" applyNumberFormat="1" applyFont="1" applyFill="1" applyBorder="1" applyAlignment="1">
      <alignment vertical="center"/>
    </xf>
    <xf numFmtId="183" fontId="9" fillId="0" borderId="10" xfId="0" applyNumberFormat="1" applyFont="1" applyFill="1" applyBorder="1">
      <alignment vertical="center"/>
    </xf>
    <xf numFmtId="38" fontId="9" fillId="0" borderId="10" xfId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horizontal="right" vertical="center"/>
    </xf>
    <xf numFmtId="178" fontId="9" fillId="0" borderId="11" xfId="0" applyNumberFormat="1" applyFont="1" applyFill="1" applyBorder="1">
      <alignment vertical="center"/>
    </xf>
    <xf numFmtId="183" fontId="9" fillId="0" borderId="11" xfId="0" applyNumberFormat="1" applyFont="1" applyFill="1" applyBorder="1">
      <alignment vertical="center"/>
    </xf>
    <xf numFmtId="38" fontId="9" fillId="0" borderId="11" xfId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horizontal="right" vertical="center"/>
    </xf>
    <xf numFmtId="178" fontId="9" fillId="0" borderId="9" xfId="0" applyNumberFormat="1" applyFont="1" applyFill="1" applyBorder="1">
      <alignment vertical="center"/>
    </xf>
    <xf numFmtId="183" fontId="9" fillId="0" borderId="9" xfId="0" applyNumberFormat="1" applyFont="1" applyFill="1" applyBorder="1">
      <alignment vertical="center"/>
    </xf>
    <xf numFmtId="38" fontId="9" fillId="0" borderId="9" xfId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horizontal="right" vertical="center"/>
    </xf>
    <xf numFmtId="183" fontId="9" fillId="0" borderId="7" xfId="0" applyNumberFormat="1" applyFont="1" applyFill="1" applyBorder="1" applyAlignment="1">
      <alignment horizontal="right" vertical="center"/>
    </xf>
    <xf numFmtId="178" fontId="9" fillId="0" borderId="8" xfId="0" applyNumberFormat="1" applyFont="1" applyFill="1" applyBorder="1">
      <alignment vertical="center"/>
    </xf>
    <xf numFmtId="183" fontId="9" fillId="0" borderId="8" xfId="0" applyNumberFormat="1" applyFont="1" applyFill="1" applyBorder="1">
      <alignment vertical="center"/>
    </xf>
    <xf numFmtId="38" fontId="9" fillId="0" borderId="8" xfId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80" fontId="9" fillId="0" borderId="7" xfId="0" applyNumberFormat="1" applyFont="1" applyFill="1" applyBorder="1">
      <alignment vertical="center"/>
    </xf>
    <xf numFmtId="177" fontId="9" fillId="0" borderId="7" xfId="0" applyNumberFormat="1" applyFont="1" applyFill="1" applyBorder="1">
      <alignment vertical="center"/>
    </xf>
    <xf numFmtId="180" fontId="9" fillId="0" borderId="10" xfId="0" applyNumberFormat="1" applyFont="1" applyFill="1" applyBorder="1">
      <alignment vertical="center"/>
    </xf>
    <xf numFmtId="177" fontId="9" fillId="0" borderId="10" xfId="0" applyNumberFormat="1" applyFont="1" applyFill="1" applyBorder="1">
      <alignment vertical="center"/>
    </xf>
    <xf numFmtId="180" fontId="9" fillId="0" borderId="11" xfId="0" applyNumberFormat="1" applyFont="1" applyFill="1" applyBorder="1">
      <alignment vertical="center"/>
    </xf>
    <xf numFmtId="182" fontId="9" fillId="0" borderId="11" xfId="0" applyNumberFormat="1" applyFont="1" applyFill="1" applyBorder="1">
      <alignment vertical="center"/>
    </xf>
    <xf numFmtId="180" fontId="9" fillId="0" borderId="9" xfId="0" applyNumberFormat="1" applyFont="1" applyFill="1" applyBorder="1">
      <alignment vertical="center"/>
    </xf>
    <xf numFmtId="182" fontId="9" fillId="0" borderId="9" xfId="0" applyNumberFormat="1" applyFont="1" applyFill="1" applyBorder="1">
      <alignment vertical="center"/>
    </xf>
    <xf numFmtId="179" fontId="9" fillId="0" borderId="8" xfId="2" applyNumberFormat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3" fillId="2" borderId="7" xfId="0" applyFont="1" applyFill="1" applyBorder="1" applyAlignment="1">
      <alignment horizontal="center" vertical="center"/>
    </xf>
    <xf numFmtId="179" fontId="3" fillId="2" borderId="7" xfId="2" applyNumberFormat="1" applyFont="1" applyFill="1" applyBorder="1" applyAlignment="1">
      <alignment vertical="center"/>
    </xf>
    <xf numFmtId="183" fontId="3" fillId="2" borderId="7" xfId="0" applyNumberFormat="1" applyFont="1" applyFill="1" applyBorder="1">
      <alignment vertical="center"/>
    </xf>
    <xf numFmtId="38" fontId="3" fillId="2" borderId="7" xfId="2" applyFont="1" applyFill="1" applyBorder="1" applyAlignment="1">
      <alignment vertical="center"/>
    </xf>
    <xf numFmtId="181" fontId="3" fillId="2" borderId="7" xfId="0" applyNumberFormat="1" applyFont="1" applyFill="1" applyBorder="1">
      <alignment vertical="center"/>
    </xf>
    <xf numFmtId="179" fontId="10" fillId="2" borderId="7" xfId="2" applyNumberFormat="1" applyFont="1" applyFill="1" applyBorder="1" applyAlignment="1">
      <alignment vertical="center"/>
    </xf>
    <xf numFmtId="183" fontId="10" fillId="2" borderId="7" xfId="0" applyNumberFormat="1" applyFont="1" applyFill="1" applyBorder="1">
      <alignment vertical="center"/>
    </xf>
    <xf numFmtId="38" fontId="10" fillId="2" borderId="7" xfId="2" applyFont="1" applyFill="1" applyBorder="1" applyAlignment="1">
      <alignment vertical="center"/>
    </xf>
    <xf numFmtId="181" fontId="10" fillId="2" borderId="7" xfId="0" applyNumberFormat="1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179" fontId="3" fillId="2" borderId="6" xfId="2" applyNumberFormat="1" applyFont="1" applyFill="1" applyBorder="1" applyAlignment="1">
      <alignment vertical="center"/>
    </xf>
    <xf numFmtId="182" fontId="3" fillId="2" borderId="6" xfId="0" applyNumberFormat="1" applyFont="1" applyFill="1" applyBorder="1">
      <alignment vertical="center"/>
    </xf>
    <xf numFmtId="38" fontId="3" fillId="2" borderId="6" xfId="2" applyFont="1" applyFill="1" applyBorder="1" applyAlignment="1">
      <alignment vertical="center"/>
    </xf>
    <xf numFmtId="181" fontId="3" fillId="2" borderId="6" xfId="0" applyNumberFormat="1" applyFont="1" applyFill="1" applyBorder="1">
      <alignment vertical="center"/>
    </xf>
    <xf numFmtId="179" fontId="10" fillId="2" borderId="6" xfId="2" applyNumberFormat="1" applyFont="1" applyFill="1" applyBorder="1" applyAlignment="1">
      <alignment vertical="center"/>
    </xf>
    <xf numFmtId="182" fontId="10" fillId="2" borderId="6" xfId="0" applyNumberFormat="1" applyFont="1" applyFill="1" applyBorder="1">
      <alignment vertical="center"/>
    </xf>
    <xf numFmtId="38" fontId="10" fillId="2" borderId="6" xfId="2" applyFont="1" applyFill="1" applyBorder="1" applyAlignment="1">
      <alignment vertical="center"/>
    </xf>
    <xf numFmtId="181" fontId="10" fillId="2" borderId="6" xfId="0" applyNumberFormat="1" applyFont="1" applyFill="1" applyBorder="1">
      <alignment vertical="center"/>
    </xf>
    <xf numFmtId="0" fontId="5" fillId="0" borderId="9" xfId="0" applyFont="1" applyFill="1" applyBorder="1" applyAlignment="1">
      <alignment horizontal="left" vertical="distributed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">
    <cellStyle name="桁区切り" xfId="2" builtinId="6"/>
    <cellStyle name="桁区切り 2" xfId="1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topLeftCell="A10" workbookViewId="0">
      <selection activeCell="B10" sqref="B10"/>
    </sheetView>
  </sheetViews>
  <sheetFormatPr defaultRowHeight="12"/>
  <cols>
    <col min="1" max="1" width="32.375" style="1" customWidth="1"/>
    <col min="2" max="2" width="12.125" style="1" customWidth="1"/>
    <col min="3" max="3" width="8.125" style="1" customWidth="1"/>
    <col min="4" max="4" width="12.125" style="1" customWidth="1"/>
    <col min="5" max="5" width="8.125" style="1" customWidth="1"/>
    <col min="6" max="6" width="12.125" style="1" customWidth="1"/>
    <col min="7" max="7" width="8.125" style="2" customWidth="1"/>
    <col min="8" max="8" width="12.125" style="1" customWidth="1"/>
    <col min="9" max="9" width="8.125" style="1" customWidth="1"/>
    <col min="10" max="10" width="12.125" style="1" customWidth="1"/>
    <col min="11" max="11" width="8.125" style="1" customWidth="1"/>
    <col min="12" max="12" width="12.125" style="1" customWidth="1"/>
    <col min="13" max="13" width="8.125" style="1" customWidth="1"/>
    <col min="14" max="14" width="12.125" style="108" customWidth="1"/>
    <col min="15" max="15" width="8.125" style="108" customWidth="1"/>
    <col min="16" max="16" width="12.125" style="108" customWidth="1"/>
    <col min="17" max="17" width="8.125" style="108" customWidth="1"/>
    <col min="18" max="18" width="33" style="1" customWidth="1"/>
    <col min="19" max="260" width="9" style="1" bestFit="1" customWidth="1"/>
    <col min="261" max="16384" width="9" style="1"/>
  </cols>
  <sheetData>
    <row r="1" spans="1:18" s="3" customFormat="1" ht="14.25">
      <c r="A1" s="7" t="s">
        <v>62</v>
      </c>
      <c r="N1" s="70"/>
      <c r="O1" s="70"/>
      <c r="P1" s="70"/>
      <c r="Q1" s="70"/>
    </row>
    <row r="2" spans="1:18" s="4" customFormat="1" ht="14.25" customHeight="1">
      <c r="N2" s="71"/>
      <c r="O2" s="71"/>
      <c r="P2" s="71"/>
      <c r="Q2" s="71"/>
    </row>
    <row r="3" spans="1:18" s="4" customFormat="1" ht="14.25" customHeight="1">
      <c r="A3" s="4" t="s">
        <v>4</v>
      </c>
      <c r="N3" s="71"/>
      <c r="O3" s="71"/>
      <c r="P3" s="71"/>
      <c r="Q3" s="71"/>
    </row>
    <row r="4" spans="1:18" s="5" customFormat="1" ht="14.25" customHeight="1">
      <c r="A4" s="130" t="s">
        <v>7</v>
      </c>
      <c r="B4" s="128" t="s">
        <v>27</v>
      </c>
      <c r="C4" s="133"/>
      <c r="D4" s="128" t="s">
        <v>54</v>
      </c>
      <c r="E4" s="133"/>
      <c r="F4" s="128" t="s">
        <v>55</v>
      </c>
      <c r="G4" s="129"/>
      <c r="H4" s="128" t="s">
        <v>45</v>
      </c>
      <c r="I4" s="129"/>
      <c r="J4" s="128" t="s">
        <v>56</v>
      </c>
      <c r="K4" s="129"/>
      <c r="L4" s="128" t="s">
        <v>59</v>
      </c>
      <c r="M4" s="129"/>
      <c r="N4" s="131" t="s">
        <v>63</v>
      </c>
      <c r="O4" s="132"/>
      <c r="P4" s="131" t="s">
        <v>64</v>
      </c>
      <c r="Q4" s="132"/>
      <c r="R4" s="130" t="s">
        <v>7</v>
      </c>
    </row>
    <row r="5" spans="1:18" s="5" customFormat="1" ht="14.25" customHeight="1">
      <c r="A5" s="130"/>
      <c r="B5" s="27" t="s">
        <v>52</v>
      </c>
      <c r="C5" s="27" t="s">
        <v>19</v>
      </c>
      <c r="D5" s="27" t="s">
        <v>52</v>
      </c>
      <c r="E5" s="27" t="s">
        <v>19</v>
      </c>
      <c r="F5" s="27" t="s">
        <v>52</v>
      </c>
      <c r="G5" s="27" t="s">
        <v>19</v>
      </c>
      <c r="H5" s="27" t="s">
        <v>52</v>
      </c>
      <c r="I5" s="27" t="s">
        <v>19</v>
      </c>
      <c r="J5" s="65" t="s">
        <v>52</v>
      </c>
      <c r="K5" s="67" t="s">
        <v>19</v>
      </c>
      <c r="L5" s="66" t="s">
        <v>52</v>
      </c>
      <c r="M5" s="67" t="s">
        <v>19</v>
      </c>
      <c r="N5" s="72" t="s">
        <v>52</v>
      </c>
      <c r="O5" s="73" t="s">
        <v>19</v>
      </c>
      <c r="P5" s="72" t="s">
        <v>52</v>
      </c>
      <c r="Q5" s="73" t="s">
        <v>19</v>
      </c>
      <c r="R5" s="130"/>
    </row>
    <row r="6" spans="1:18" s="6" customFormat="1" ht="14.25" customHeight="1">
      <c r="A6" s="28"/>
      <c r="B6" s="28" t="s">
        <v>53</v>
      </c>
      <c r="C6" s="28" t="s">
        <v>29</v>
      </c>
      <c r="D6" s="28" t="s">
        <v>53</v>
      </c>
      <c r="E6" s="28" t="s">
        <v>29</v>
      </c>
      <c r="F6" s="28" t="s">
        <v>53</v>
      </c>
      <c r="G6" s="28" t="s">
        <v>29</v>
      </c>
      <c r="H6" s="28" t="s">
        <v>53</v>
      </c>
      <c r="I6" s="28" t="s">
        <v>29</v>
      </c>
      <c r="J6" s="28" t="s">
        <v>53</v>
      </c>
      <c r="K6" s="28" t="s">
        <v>29</v>
      </c>
      <c r="L6" s="28" t="s">
        <v>53</v>
      </c>
      <c r="M6" s="28" t="s">
        <v>29</v>
      </c>
      <c r="N6" s="74" t="s">
        <v>53</v>
      </c>
      <c r="O6" s="74" t="s">
        <v>29</v>
      </c>
      <c r="P6" s="74" t="s">
        <v>53</v>
      </c>
      <c r="Q6" s="74" t="s">
        <v>29</v>
      </c>
      <c r="R6" s="28"/>
    </row>
    <row r="7" spans="1:18" ht="14.25" customHeight="1">
      <c r="A7" s="109" t="s">
        <v>2</v>
      </c>
      <c r="B7" s="110">
        <f>SUM(B21:B33)+SUM(B8:B18)</f>
        <v>11873648</v>
      </c>
      <c r="C7" s="111">
        <f>SUM(C8:C33)</f>
        <v>99.999999999999986</v>
      </c>
      <c r="D7" s="110">
        <f>SUM(D21:D33)+SUM(D8:D18)</f>
        <v>12072036</v>
      </c>
      <c r="E7" s="111">
        <f>SUM(E8:E33)</f>
        <v>100.00000000000001</v>
      </c>
      <c r="F7" s="110">
        <f>SUM(F21:F33)+SUM(F8:F18)</f>
        <v>12862845</v>
      </c>
      <c r="G7" s="111">
        <f>SUM(G8:G33)</f>
        <v>99.999999999999986</v>
      </c>
      <c r="H7" s="110">
        <f>SUM(H21:H33)+SUM(H8:H18)</f>
        <v>14589942</v>
      </c>
      <c r="I7" s="111">
        <f>SUM(I8:I33)</f>
        <v>100.00000000000003</v>
      </c>
      <c r="J7" s="110">
        <f>SUM(J21:J33)+SUM(J8:J18)</f>
        <v>12375642</v>
      </c>
      <c r="K7" s="111">
        <f>SUM(K8:K33)</f>
        <v>99.999999999999986</v>
      </c>
      <c r="L7" s="112">
        <f>SUM(L21:L33)+SUM(L8:L18)</f>
        <v>12687253</v>
      </c>
      <c r="M7" s="113">
        <f>SUM(M8:M33)</f>
        <v>100.00000000000001</v>
      </c>
      <c r="N7" s="114">
        <f>SUM(N21:N33)+SUM(N8:N18)</f>
        <v>13997307</v>
      </c>
      <c r="O7" s="115">
        <f>SUM(O8:O33)</f>
        <v>100</v>
      </c>
      <c r="P7" s="116">
        <f>SUM(P21:P33)+SUM(P8:P18)</f>
        <v>11724055</v>
      </c>
      <c r="Q7" s="117">
        <f>SUM(Q8:Q33)</f>
        <v>100</v>
      </c>
      <c r="R7" s="109" t="s">
        <v>2</v>
      </c>
    </row>
    <row r="8" spans="1:18" s="4" customFormat="1" ht="14.25" customHeight="1">
      <c r="A8" s="29" t="s">
        <v>10</v>
      </c>
      <c r="B8" s="30">
        <v>2349181</v>
      </c>
      <c r="C8" s="31">
        <v>19.8</v>
      </c>
      <c r="D8" s="30">
        <v>2149407</v>
      </c>
      <c r="E8" s="31">
        <v>17.8</v>
      </c>
      <c r="F8" s="30">
        <v>2194704</v>
      </c>
      <c r="G8" s="31">
        <v>17.100000000000001</v>
      </c>
      <c r="H8" s="30">
        <v>2439021</v>
      </c>
      <c r="I8" s="31">
        <v>16.7</v>
      </c>
      <c r="J8" s="30">
        <v>2186921</v>
      </c>
      <c r="K8" s="31">
        <v>17.7</v>
      </c>
      <c r="L8" s="12">
        <v>2029246</v>
      </c>
      <c r="M8" s="13">
        <v>16</v>
      </c>
      <c r="N8" s="75">
        <v>2118853</v>
      </c>
      <c r="O8" s="76">
        <f>N8/SUM($N$8:$N$18,$N$21:$N$33)*100</f>
        <v>15.137576106603934</v>
      </c>
      <c r="P8" s="77">
        <v>2056641</v>
      </c>
      <c r="Q8" s="78">
        <f>P8/SUM($P$8:$P$18,$P$21:$P$33)*100</f>
        <v>17.542062025468148</v>
      </c>
      <c r="R8" s="29" t="s">
        <v>10</v>
      </c>
    </row>
    <row r="9" spans="1:18" s="4" customFormat="1" ht="14.25" customHeight="1">
      <c r="A9" s="29" t="s">
        <v>6</v>
      </c>
      <c r="B9" s="30">
        <v>127521</v>
      </c>
      <c r="C9" s="31">
        <v>1.1000000000000001</v>
      </c>
      <c r="D9" s="30">
        <v>115030</v>
      </c>
      <c r="E9" s="31">
        <v>1</v>
      </c>
      <c r="F9" s="30">
        <v>113698</v>
      </c>
      <c r="G9" s="31">
        <v>0.9</v>
      </c>
      <c r="H9" s="30">
        <v>108303</v>
      </c>
      <c r="I9" s="31">
        <v>0.7</v>
      </c>
      <c r="J9" s="30">
        <v>113473</v>
      </c>
      <c r="K9" s="31">
        <v>0.9</v>
      </c>
      <c r="L9" s="12">
        <v>112148</v>
      </c>
      <c r="M9" s="13">
        <v>0.9</v>
      </c>
      <c r="N9" s="75">
        <v>111732</v>
      </c>
      <c r="O9" s="76">
        <f t="shared" ref="O9:O18" si="0">N9/SUM($N$8:$N$18,$N$21:$N$33)*100</f>
        <v>0.7982392613093362</v>
      </c>
      <c r="P9" s="77">
        <v>112496</v>
      </c>
      <c r="Q9" s="78">
        <f t="shared" ref="Q9:Q14" si="1">P9/SUM($P$8:$P$18,$P$21:$P$33)*100</f>
        <v>0.95953149315659136</v>
      </c>
      <c r="R9" s="29" t="s">
        <v>6</v>
      </c>
    </row>
    <row r="10" spans="1:18" s="4" customFormat="1" ht="14.25" customHeight="1">
      <c r="A10" s="29" t="s">
        <v>13</v>
      </c>
      <c r="B10" s="30">
        <v>5078</v>
      </c>
      <c r="C10" s="31">
        <v>0</v>
      </c>
      <c r="D10" s="30">
        <v>4053</v>
      </c>
      <c r="E10" s="31">
        <v>0</v>
      </c>
      <c r="F10" s="30">
        <v>3644</v>
      </c>
      <c r="G10" s="31">
        <v>0</v>
      </c>
      <c r="H10" s="30">
        <v>3427</v>
      </c>
      <c r="I10" s="31">
        <v>0</v>
      </c>
      <c r="J10" s="30">
        <v>3779</v>
      </c>
      <c r="K10" s="31">
        <v>0</v>
      </c>
      <c r="L10" s="12">
        <v>1995</v>
      </c>
      <c r="M10" s="13">
        <v>0</v>
      </c>
      <c r="N10" s="75">
        <v>3933</v>
      </c>
      <c r="O10" s="76">
        <f t="shared" si="0"/>
        <v>2.8098262044263227E-2</v>
      </c>
      <c r="P10" s="77">
        <v>3335</v>
      </c>
      <c r="Q10" s="78">
        <f t="shared" si="1"/>
        <v>2.8445789447422414E-2</v>
      </c>
      <c r="R10" s="29" t="s">
        <v>13</v>
      </c>
    </row>
    <row r="11" spans="1:18" s="4" customFormat="1" ht="14.25" customHeight="1">
      <c r="A11" s="29" t="s">
        <v>11</v>
      </c>
      <c r="B11" s="30">
        <v>3218</v>
      </c>
      <c r="C11" s="31">
        <v>0</v>
      </c>
      <c r="D11" s="30">
        <v>3297</v>
      </c>
      <c r="E11" s="31">
        <v>0</v>
      </c>
      <c r="F11" s="30">
        <v>6485</v>
      </c>
      <c r="G11" s="31">
        <v>0.1</v>
      </c>
      <c r="H11" s="30">
        <v>14414</v>
      </c>
      <c r="I11" s="31">
        <v>0.1</v>
      </c>
      <c r="J11" s="30">
        <v>12202</v>
      </c>
      <c r="K11" s="31">
        <v>0.1</v>
      </c>
      <c r="L11" s="12">
        <v>7138</v>
      </c>
      <c r="M11" s="13">
        <v>0.1</v>
      </c>
      <c r="N11" s="75">
        <v>10216</v>
      </c>
      <c r="O11" s="76">
        <f t="shared" si="0"/>
        <v>7.298546784749381E-2</v>
      </c>
      <c r="P11" s="77">
        <v>6568</v>
      </c>
      <c r="Q11" s="78">
        <f t="shared" si="1"/>
        <v>5.6021572740830708E-2</v>
      </c>
      <c r="R11" s="29" t="s">
        <v>11</v>
      </c>
    </row>
    <row r="12" spans="1:18" s="4" customFormat="1" ht="14.25" customHeight="1">
      <c r="A12" s="29" t="s">
        <v>1</v>
      </c>
      <c r="B12" s="30">
        <v>656</v>
      </c>
      <c r="C12" s="31">
        <v>0</v>
      </c>
      <c r="D12" s="30">
        <v>731</v>
      </c>
      <c r="E12" s="31">
        <v>0</v>
      </c>
      <c r="F12" s="30">
        <v>9077</v>
      </c>
      <c r="G12" s="31">
        <v>0.1</v>
      </c>
      <c r="H12" s="30">
        <v>7655</v>
      </c>
      <c r="I12" s="31">
        <v>0.1</v>
      </c>
      <c r="J12" s="30">
        <v>11504</v>
      </c>
      <c r="K12" s="31">
        <v>0.1</v>
      </c>
      <c r="L12" s="12">
        <v>4692</v>
      </c>
      <c r="M12" s="13">
        <v>0</v>
      </c>
      <c r="N12" s="75">
        <v>9821</v>
      </c>
      <c r="O12" s="76">
        <f t="shared" si="0"/>
        <v>7.0163496449709928E-2</v>
      </c>
      <c r="P12" s="77">
        <v>4969</v>
      </c>
      <c r="Q12" s="78">
        <f t="shared" si="1"/>
        <v>4.2382946855844671E-2</v>
      </c>
      <c r="R12" s="29" t="s">
        <v>1</v>
      </c>
    </row>
    <row r="13" spans="1:18" s="4" customFormat="1" ht="14.25" customHeight="1">
      <c r="A13" s="29" t="s">
        <v>14</v>
      </c>
      <c r="B13" s="30">
        <v>122113</v>
      </c>
      <c r="C13" s="31">
        <v>1</v>
      </c>
      <c r="D13" s="30">
        <v>121425</v>
      </c>
      <c r="E13" s="31">
        <v>1</v>
      </c>
      <c r="F13" s="30">
        <v>120392</v>
      </c>
      <c r="G13" s="31">
        <v>0.9</v>
      </c>
      <c r="H13" s="30">
        <v>146648</v>
      </c>
      <c r="I13" s="31">
        <v>1</v>
      </c>
      <c r="J13" s="30">
        <v>254308</v>
      </c>
      <c r="K13" s="31">
        <v>2</v>
      </c>
      <c r="L13" s="12">
        <v>231216</v>
      </c>
      <c r="M13" s="13">
        <v>1.8</v>
      </c>
      <c r="N13" s="75">
        <v>239908</v>
      </c>
      <c r="O13" s="76">
        <f t="shared" si="0"/>
        <v>1.713958263543123</v>
      </c>
      <c r="P13" s="77">
        <v>244881</v>
      </c>
      <c r="Q13" s="78">
        <f t="shared" si="1"/>
        <v>2.0887056568738376</v>
      </c>
      <c r="R13" s="29" t="s">
        <v>14</v>
      </c>
    </row>
    <row r="14" spans="1:18" s="4" customFormat="1" ht="14.25" customHeight="1">
      <c r="A14" s="29" t="s">
        <v>15</v>
      </c>
      <c r="B14" s="30">
        <v>6537</v>
      </c>
      <c r="C14" s="31">
        <v>0.1</v>
      </c>
      <c r="D14" s="30">
        <v>4707</v>
      </c>
      <c r="E14" s="31">
        <v>0</v>
      </c>
      <c r="F14" s="30">
        <v>3343</v>
      </c>
      <c r="G14" s="31">
        <v>0</v>
      </c>
      <c r="H14" s="30">
        <v>5700</v>
      </c>
      <c r="I14" s="31">
        <v>0</v>
      </c>
      <c r="J14" s="30">
        <v>7459</v>
      </c>
      <c r="K14" s="31">
        <v>0.1</v>
      </c>
      <c r="L14" s="12">
        <v>6614</v>
      </c>
      <c r="M14" s="13">
        <v>0.1</v>
      </c>
      <c r="N14" s="75">
        <v>6408</v>
      </c>
      <c r="O14" s="76">
        <f t="shared" si="0"/>
        <v>4.5780234726579903E-2</v>
      </c>
      <c r="P14" s="77">
        <v>5806</v>
      </c>
      <c r="Q14" s="78">
        <f t="shared" si="1"/>
        <v>4.9522115002019355E-2</v>
      </c>
      <c r="R14" s="29" t="s">
        <v>15</v>
      </c>
    </row>
    <row r="15" spans="1:18" s="4" customFormat="1" ht="14.25" customHeight="1">
      <c r="A15" s="29" t="s">
        <v>16</v>
      </c>
      <c r="B15" s="14" t="s">
        <v>60</v>
      </c>
      <c r="C15" s="14" t="s">
        <v>60</v>
      </c>
      <c r="D15" s="14" t="s">
        <v>60</v>
      </c>
      <c r="E15" s="14" t="s">
        <v>60</v>
      </c>
      <c r="F15" s="14" t="s">
        <v>60</v>
      </c>
      <c r="G15" s="14" t="s">
        <v>60</v>
      </c>
      <c r="H15" s="14" t="s">
        <v>60</v>
      </c>
      <c r="I15" s="14" t="s">
        <v>60</v>
      </c>
      <c r="J15" s="14" t="s">
        <v>60</v>
      </c>
      <c r="K15" s="14" t="s">
        <v>60</v>
      </c>
      <c r="L15" s="14" t="s">
        <v>60</v>
      </c>
      <c r="M15" s="14" t="s">
        <v>60</v>
      </c>
      <c r="N15" s="79" t="s">
        <v>65</v>
      </c>
      <c r="O15" s="92" t="s">
        <v>65</v>
      </c>
      <c r="P15" s="79" t="s">
        <v>65</v>
      </c>
      <c r="Q15" s="79" t="s">
        <v>42</v>
      </c>
      <c r="R15" s="29" t="s">
        <v>16</v>
      </c>
    </row>
    <row r="16" spans="1:18" s="4" customFormat="1" ht="14.25" customHeight="1">
      <c r="A16" s="29" t="s">
        <v>18</v>
      </c>
      <c r="B16" s="30">
        <v>25189</v>
      </c>
      <c r="C16" s="31">
        <v>0.2</v>
      </c>
      <c r="D16" s="30">
        <v>30007</v>
      </c>
      <c r="E16" s="31">
        <v>0.3</v>
      </c>
      <c r="F16" s="30">
        <v>28220</v>
      </c>
      <c r="G16" s="31">
        <v>0.2</v>
      </c>
      <c r="H16" s="30">
        <v>11517</v>
      </c>
      <c r="I16" s="31">
        <v>0.1</v>
      </c>
      <c r="J16" s="30">
        <v>19642</v>
      </c>
      <c r="K16" s="31">
        <v>0.2</v>
      </c>
      <c r="L16" s="12">
        <v>23251</v>
      </c>
      <c r="M16" s="13">
        <v>0.2</v>
      </c>
      <c r="N16" s="75">
        <v>29091</v>
      </c>
      <c r="O16" s="76">
        <f t="shared" si="0"/>
        <v>0.20783283527324223</v>
      </c>
      <c r="P16" s="77">
        <v>33067</v>
      </c>
      <c r="Q16" s="78">
        <f t="shared" ref="Q16:Q18" si="2">P16/SUM($P$8:$P$18,$P$21:$P$33)*100</f>
        <v>0.2820440538704399</v>
      </c>
      <c r="R16" s="29" t="s">
        <v>18</v>
      </c>
    </row>
    <row r="17" spans="1:18" s="4" customFormat="1" ht="14.25" customHeight="1">
      <c r="A17" s="29" t="s">
        <v>0</v>
      </c>
      <c r="B17" s="30">
        <v>27998</v>
      </c>
      <c r="C17" s="31">
        <v>0.2</v>
      </c>
      <c r="D17" s="30">
        <v>4103</v>
      </c>
      <c r="E17" s="31">
        <v>0</v>
      </c>
      <c r="F17" s="30">
        <v>4152</v>
      </c>
      <c r="G17" s="31">
        <v>0</v>
      </c>
      <c r="H17" s="30">
        <v>3966</v>
      </c>
      <c r="I17" s="31">
        <v>0</v>
      </c>
      <c r="J17" s="30">
        <v>4425</v>
      </c>
      <c r="K17" s="31">
        <v>0</v>
      </c>
      <c r="L17" s="12">
        <v>5354</v>
      </c>
      <c r="M17" s="13">
        <v>0</v>
      </c>
      <c r="N17" s="75">
        <v>6204</v>
      </c>
      <c r="O17" s="76">
        <f t="shared" si="0"/>
        <v>4.4322811523673802E-2</v>
      </c>
      <c r="P17" s="77">
        <v>6438</v>
      </c>
      <c r="Q17" s="78">
        <f t="shared" si="2"/>
        <v>5.4912741368067612E-2</v>
      </c>
      <c r="R17" s="29" t="s">
        <v>0</v>
      </c>
    </row>
    <row r="18" spans="1:18" s="4" customFormat="1" ht="14.25" customHeight="1">
      <c r="A18" s="32" t="s">
        <v>20</v>
      </c>
      <c r="B18" s="24">
        <v>4655391</v>
      </c>
      <c r="C18" s="33">
        <v>39.200000000000003</v>
      </c>
      <c r="D18" s="24">
        <v>4901923</v>
      </c>
      <c r="E18" s="33">
        <v>40.6</v>
      </c>
      <c r="F18" s="24">
        <v>5141300</v>
      </c>
      <c r="G18" s="33">
        <v>40</v>
      </c>
      <c r="H18" s="24">
        <v>4763518</v>
      </c>
      <c r="I18" s="33">
        <v>32.700000000000003</v>
      </c>
      <c r="J18" s="24">
        <v>5089595</v>
      </c>
      <c r="K18" s="33">
        <v>41.1</v>
      </c>
      <c r="L18" s="25">
        <v>4708923</v>
      </c>
      <c r="M18" s="26">
        <v>37.1</v>
      </c>
      <c r="N18" s="80">
        <v>4809505</v>
      </c>
      <c r="O18" s="81">
        <f t="shared" si="0"/>
        <v>34.360216575945643</v>
      </c>
      <c r="P18" s="82">
        <v>4600785</v>
      </c>
      <c r="Q18" s="83">
        <f t="shared" si="2"/>
        <v>39.242267287214197</v>
      </c>
      <c r="R18" s="32" t="s">
        <v>20</v>
      </c>
    </row>
    <row r="19" spans="1:18" s="4" customFormat="1" ht="14.25" customHeight="1">
      <c r="A19" s="34" t="s">
        <v>21</v>
      </c>
      <c r="B19" s="35">
        <v>4100043</v>
      </c>
      <c r="C19" s="36"/>
      <c r="D19" s="35">
        <v>4386652</v>
      </c>
      <c r="E19" s="36"/>
      <c r="F19" s="35">
        <v>4643912</v>
      </c>
      <c r="G19" s="36"/>
      <c r="H19" s="35">
        <v>4243937</v>
      </c>
      <c r="I19" s="36"/>
      <c r="J19" s="35">
        <v>4529496</v>
      </c>
      <c r="K19" s="36"/>
      <c r="L19" s="37">
        <v>4303129</v>
      </c>
      <c r="M19" s="38"/>
      <c r="N19" s="84">
        <v>4438067</v>
      </c>
      <c r="O19" s="85"/>
      <c r="P19" s="86">
        <v>4157215</v>
      </c>
      <c r="Q19" s="87"/>
      <c r="R19" s="39" t="s">
        <v>21</v>
      </c>
    </row>
    <row r="20" spans="1:18" s="4" customFormat="1" ht="14.25" customHeight="1">
      <c r="A20" s="40" t="s">
        <v>23</v>
      </c>
      <c r="B20" s="41">
        <v>555347</v>
      </c>
      <c r="C20" s="42"/>
      <c r="D20" s="41">
        <v>515267</v>
      </c>
      <c r="E20" s="42"/>
      <c r="F20" s="41">
        <v>497386</v>
      </c>
      <c r="G20" s="42"/>
      <c r="H20" s="41">
        <v>519581</v>
      </c>
      <c r="I20" s="42"/>
      <c r="J20" s="41">
        <v>560099</v>
      </c>
      <c r="K20" s="42"/>
      <c r="L20" s="43">
        <v>405794</v>
      </c>
      <c r="M20" s="44"/>
      <c r="N20" s="88">
        <v>371438</v>
      </c>
      <c r="O20" s="89"/>
      <c r="P20" s="90">
        <v>443570</v>
      </c>
      <c r="Q20" s="91"/>
      <c r="R20" s="45" t="s">
        <v>23</v>
      </c>
    </row>
    <row r="21" spans="1:18" s="4" customFormat="1" ht="14.25" customHeight="1">
      <c r="A21" s="29" t="s">
        <v>25</v>
      </c>
      <c r="B21" s="30">
        <v>2462</v>
      </c>
      <c r="C21" s="31">
        <v>0</v>
      </c>
      <c r="D21" s="30">
        <v>2462</v>
      </c>
      <c r="E21" s="31">
        <v>0</v>
      </c>
      <c r="F21" s="30">
        <v>2327</v>
      </c>
      <c r="G21" s="31">
        <v>0</v>
      </c>
      <c r="H21" s="30">
        <v>1885</v>
      </c>
      <c r="I21" s="31">
        <v>0</v>
      </c>
      <c r="J21" s="30">
        <v>1936</v>
      </c>
      <c r="K21" s="31">
        <v>0</v>
      </c>
      <c r="L21" s="12">
        <v>1822</v>
      </c>
      <c r="M21" s="13">
        <v>0</v>
      </c>
      <c r="N21" s="75">
        <v>1608</v>
      </c>
      <c r="O21" s="76">
        <f t="shared" ref="O21:O25" si="3">N21/SUM($N$8:$N$18,$N$21:$N$33)*100</f>
        <v>1.1487924069965743E-2</v>
      </c>
      <c r="P21" s="77">
        <v>1388</v>
      </c>
      <c r="Q21" s="78">
        <f t="shared" ref="Q21:Q25" si="4">P21/SUM($P$8:$P$18,$P$21:$P$33)*100</f>
        <v>1.1838907272270558E-2</v>
      </c>
      <c r="R21" s="29" t="s">
        <v>25</v>
      </c>
    </row>
    <row r="22" spans="1:18" s="4" customFormat="1" ht="14.25" customHeight="1">
      <c r="A22" s="29" t="s">
        <v>26</v>
      </c>
      <c r="B22" s="30">
        <v>140838</v>
      </c>
      <c r="C22" s="31">
        <v>1.2</v>
      </c>
      <c r="D22" s="30">
        <v>127883</v>
      </c>
      <c r="E22" s="31">
        <v>1.1000000000000001</v>
      </c>
      <c r="F22" s="30">
        <v>134319</v>
      </c>
      <c r="G22" s="31">
        <v>1.1000000000000001</v>
      </c>
      <c r="H22" s="30">
        <v>139520</v>
      </c>
      <c r="I22" s="31">
        <v>1</v>
      </c>
      <c r="J22" s="30">
        <v>125663</v>
      </c>
      <c r="K22" s="31">
        <v>1</v>
      </c>
      <c r="L22" s="12">
        <v>169591</v>
      </c>
      <c r="M22" s="13">
        <v>1.3</v>
      </c>
      <c r="N22" s="75">
        <v>169644</v>
      </c>
      <c r="O22" s="76">
        <f t="shared" si="3"/>
        <v>1.211975989381386</v>
      </c>
      <c r="P22" s="77">
        <v>159975</v>
      </c>
      <c r="Q22" s="78">
        <f t="shared" si="4"/>
        <v>1.3645022989059672</v>
      </c>
      <c r="R22" s="29" t="s">
        <v>57</v>
      </c>
    </row>
    <row r="23" spans="1:18" s="4" customFormat="1" ht="14.25" customHeight="1">
      <c r="A23" s="29" t="s">
        <v>28</v>
      </c>
      <c r="B23" s="30">
        <v>172629</v>
      </c>
      <c r="C23" s="31">
        <v>1.5</v>
      </c>
      <c r="D23" s="30">
        <v>176428</v>
      </c>
      <c r="E23" s="31">
        <v>1.5</v>
      </c>
      <c r="F23" s="30">
        <v>184626</v>
      </c>
      <c r="G23" s="31">
        <v>1.4</v>
      </c>
      <c r="H23" s="30">
        <v>227111</v>
      </c>
      <c r="I23" s="31">
        <v>1.6</v>
      </c>
      <c r="J23" s="30">
        <v>163587</v>
      </c>
      <c r="K23" s="31">
        <v>1.3</v>
      </c>
      <c r="L23" s="12">
        <v>145462</v>
      </c>
      <c r="M23" s="13">
        <v>1.1000000000000001</v>
      </c>
      <c r="N23" s="75">
        <v>158920</v>
      </c>
      <c r="O23" s="76">
        <f t="shared" si="3"/>
        <v>1.1353612519894005</v>
      </c>
      <c r="P23" s="77">
        <v>169098</v>
      </c>
      <c r="Q23" s="78">
        <f t="shared" si="4"/>
        <v>1.442316672857642</v>
      </c>
      <c r="R23" s="29" t="s">
        <v>28</v>
      </c>
    </row>
    <row r="24" spans="1:18" s="4" customFormat="1" ht="14.25" customHeight="1">
      <c r="A24" s="29" t="s">
        <v>30</v>
      </c>
      <c r="B24" s="30">
        <v>9173</v>
      </c>
      <c r="C24" s="31">
        <v>0.1</v>
      </c>
      <c r="D24" s="30">
        <v>9411</v>
      </c>
      <c r="E24" s="31">
        <v>0.1</v>
      </c>
      <c r="F24" s="30">
        <v>9683</v>
      </c>
      <c r="G24" s="31">
        <v>0.1</v>
      </c>
      <c r="H24" s="30">
        <v>9714</v>
      </c>
      <c r="I24" s="31">
        <v>0.1</v>
      </c>
      <c r="J24" s="30">
        <v>9774</v>
      </c>
      <c r="K24" s="31">
        <v>0.1</v>
      </c>
      <c r="L24" s="12">
        <v>8799</v>
      </c>
      <c r="M24" s="13">
        <v>0.1</v>
      </c>
      <c r="N24" s="75">
        <v>9049</v>
      </c>
      <c r="O24" s="76">
        <f t="shared" si="3"/>
        <v>6.4648149819104495E-2</v>
      </c>
      <c r="P24" s="77">
        <v>8823</v>
      </c>
      <c r="Q24" s="78">
        <f t="shared" si="4"/>
        <v>7.5255532322221277E-2</v>
      </c>
      <c r="R24" s="29" t="s">
        <v>30</v>
      </c>
    </row>
    <row r="25" spans="1:18" s="4" customFormat="1" ht="14.25" customHeight="1">
      <c r="A25" s="29" t="s">
        <v>31</v>
      </c>
      <c r="B25" s="30">
        <v>986109</v>
      </c>
      <c r="C25" s="31">
        <v>8.3000000000000007</v>
      </c>
      <c r="D25" s="30">
        <v>975033</v>
      </c>
      <c r="E25" s="31">
        <v>8.1</v>
      </c>
      <c r="F25" s="30">
        <v>955887</v>
      </c>
      <c r="G25" s="31">
        <v>7.4</v>
      </c>
      <c r="H25" s="30">
        <v>938208</v>
      </c>
      <c r="I25" s="31">
        <v>6.4</v>
      </c>
      <c r="J25" s="30">
        <v>985402</v>
      </c>
      <c r="K25" s="31">
        <v>8</v>
      </c>
      <c r="L25" s="12">
        <v>1044181</v>
      </c>
      <c r="M25" s="13">
        <v>8.1999999999999993</v>
      </c>
      <c r="N25" s="75">
        <v>1039455</v>
      </c>
      <c r="O25" s="76">
        <f t="shared" si="3"/>
        <v>7.4261070361605981</v>
      </c>
      <c r="P25" s="77">
        <v>1003854</v>
      </c>
      <c r="Q25" s="78">
        <f t="shared" si="4"/>
        <v>8.562344683644012</v>
      </c>
      <c r="R25" s="29" t="s">
        <v>31</v>
      </c>
    </row>
    <row r="26" spans="1:18" s="4" customFormat="1" ht="14.25" customHeight="1">
      <c r="A26" s="29" t="s">
        <v>32</v>
      </c>
      <c r="B26" s="46" t="s">
        <v>60</v>
      </c>
      <c r="C26" s="47" t="s">
        <v>60</v>
      </c>
      <c r="D26" s="47" t="s">
        <v>60</v>
      </c>
      <c r="E26" s="47" t="s">
        <v>60</v>
      </c>
      <c r="F26" s="47" t="s">
        <v>60</v>
      </c>
      <c r="G26" s="47" t="s">
        <v>60</v>
      </c>
      <c r="H26" s="47" t="s">
        <v>60</v>
      </c>
      <c r="I26" s="47" t="s">
        <v>60</v>
      </c>
      <c r="J26" s="47" t="s">
        <v>60</v>
      </c>
      <c r="K26" s="47" t="s">
        <v>60</v>
      </c>
      <c r="L26" s="47" t="s">
        <v>60</v>
      </c>
      <c r="M26" s="47" t="s">
        <v>60</v>
      </c>
      <c r="N26" s="92" t="s">
        <v>65</v>
      </c>
      <c r="O26" s="92" t="s">
        <v>65</v>
      </c>
      <c r="P26" s="92" t="s">
        <v>66</v>
      </c>
      <c r="Q26" s="92" t="s">
        <v>42</v>
      </c>
      <c r="R26" s="29" t="s">
        <v>32</v>
      </c>
    </row>
    <row r="27" spans="1:18" s="4" customFormat="1" ht="14.25" customHeight="1">
      <c r="A27" s="29" t="s">
        <v>33</v>
      </c>
      <c r="B27" s="30">
        <v>882068</v>
      </c>
      <c r="C27" s="31">
        <v>7.4</v>
      </c>
      <c r="D27" s="30">
        <v>706599</v>
      </c>
      <c r="E27" s="31">
        <v>5.9</v>
      </c>
      <c r="F27" s="30">
        <v>848588</v>
      </c>
      <c r="G27" s="31">
        <v>6.6</v>
      </c>
      <c r="H27" s="30">
        <v>889241</v>
      </c>
      <c r="I27" s="31">
        <v>6.1</v>
      </c>
      <c r="J27" s="30">
        <v>885093</v>
      </c>
      <c r="K27" s="31">
        <v>7.1</v>
      </c>
      <c r="L27" s="12">
        <v>1025561</v>
      </c>
      <c r="M27" s="13">
        <v>8.1</v>
      </c>
      <c r="N27" s="75">
        <v>995753</v>
      </c>
      <c r="O27" s="76">
        <f t="shared" ref="O27:O33" si="5">N27/SUM($N$8:$N$18,$N$21:$N$33)*100</f>
        <v>7.1138898360949003</v>
      </c>
      <c r="P27" s="77">
        <v>851757</v>
      </c>
      <c r="Q27" s="78">
        <f t="shared" ref="Q27:Q33" si="6">P27/SUM($P$8:$P$18,$P$21:$P$33)*100</f>
        <v>7.2650375659274884</v>
      </c>
      <c r="R27" s="29" t="s">
        <v>33</v>
      </c>
    </row>
    <row r="28" spans="1:18" s="4" customFormat="1" ht="14.25" customHeight="1">
      <c r="A28" s="29" t="s">
        <v>3</v>
      </c>
      <c r="B28" s="30">
        <v>66911</v>
      </c>
      <c r="C28" s="31">
        <v>0.6</v>
      </c>
      <c r="D28" s="30">
        <v>75980</v>
      </c>
      <c r="E28" s="31">
        <v>0.6</v>
      </c>
      <c r="F28" s="30">
        <v>99270</v>
      </c>
      <c r="G28" s="31">
        <v>0.8</v>
      </c>
      <c r="H28" s="30">
        <v>138327</v>
      </c>
      <c r="I28" s="31">
        <v>0.9</v>
      </c>
      <c r="J28" s="30">
        <v>144562</v>
      </c>
      <c r="K28" s="31">
        <v>1.2</v>
      </c>
      <c r="L28" s="12">
        <v>253177</v>
      </c>
      <c r="M28" s="13">
        <v>2</v>
      </c>
      <c r="N28" s="75">
        <v>164381</v>
      </c>
      <c r="O28" s="76">
        <f t="shared" si="5"/>
        <v>1.1743758995926861</v>
      </c>
      <c r="P28" s="77">
        <v>251298</v>
      </c>
      <c r="Q28" s="78">
        <f t="shared" si="6"/>
        <v>2.1434392793278434</v>
      </c>
      <c r="R28" s="29" t="s">
        <v>3</v>
      </c>
    </row>
    <row r="29" spans="1:18" s="4" customFormat="1" ht="14.25" customHeight="1">
      <c r="A29" s="29" t="s">
        <v>34</v>
      </c>
      <c r="B29" s="30">
        <v>4320</v>
      </c>
      <c r="C29" s="31">
        <v>0</v>
      </c>
      <c r="D29" s="30">
        <v>3663</v>
      </c>
      <c r="E29" s="31">
        <v>0</v>
      </c>
      <c r="F29" s="30">
        <v>5057</v>
      </c>
      <c r="G29" s="31">
        <v>0</v>
      </c>
      <c r="H29" s="30">
        <v>4898</v>
      </c>
      <c r="I29" s="31">
        <v>0</v>
      </c>
      <c r="J29" s="30">
        <v>22549</v>
      </c>
      <c r="K29" s="31">
        <v>0.2</v>
      </c>
      <c r="L29" s="12">
        <v>25859</v>
      </c>
      <c r="M29" s="13">
        <v>0.2</v>
      </c>
      <c r="N29" s="75">
        <v>21049</v>
      </c>
      <c r="O29" s="76">
        <f t="shared" si="5"/>
        <v>0.15037892646063991</v>
      </c>
      <c r="P29" s="77">
        <v>26668</v>
      </c>
      <c r="Q29" s="78">
        <f t="shared" si="6"/>
        <v>0.22746396191420118</v>
      </c>
      <c r="R29" s="29" t="s">
        <v>34</v>
      </c>
    </row>
    <row r="30" spans="1:18" s="4" customFormat="1" ht="14.25" customHeight="1">
      <c r="A30" s="29" t="s">
        <v>12</v>
      </c>
      <c r="B30" s="30">
        <v>689371</v>
      </c>
      <c r="C30" s="31">
        <v>5.8</v>
      </c>
      <c r="D30" s="30">
        <v>348684</v>
      </c>
      <c r="E30" s="31">
        <v>2.9</v>
      </c>
      <c r="F30" s="30">
        <v>38950</v>
      </c>
      <c r="G30" s="31">
        <v>0.3</v>
      </c>
      <c r="H30" s="30">
        <v>216476</v>
      </c>
      <c r="I30" s="31">
        <v>1.5</v>
      </c>
      <c r="J30" s="30">
        <v>322613</v>
      </c>
      <c r="K30" s="31">
        <v>2.6</v>
      </c>
      <c r="L30" s="12">
        <v>661665</v>
      </c>
      <c r="M30" s="13">
        <v>5.2</v>
      </c>
      <c r="N30" s="75">
        <v>2456376</v>
      </c>
      <c r="O30" s="76">
        <f t="shared" si="5"/>
        <v>17.548918516969014</v>
      </c>
      <c r="P30" s="77">
        <v>542103</v>
      </c>
      <c r="Q30" s="78">
        <f t="shared" si="6"/>
        <v>4.6238524128383913</v>
      </c>
      <c r="R30" s="29" t="s">
        <v>12</v>
      </c>
    </row>
    <row r="31" spans="1:18" s="4" customFormat="1" ht="14.25" customHeight="1">
      <c r="A31" s="29" t="s">
        <v>36</v>
      </c>
      <c r="B31" s="30">
        <v>424730</v>
      </c>
      <c r="C31" s="31">
        <v>3.6</v>
      </c>
      <c r="D31" s="30">
        <v>713079</v>
      </c>
      <c r="E31" s="31">
        <v>5.9</v>
      </c>
      <c r="F31" s="30">
        <v>416105</v>
      </c>
      <c r="G31" s="31">
        <v>3.2</v>
      </c>
      <c r="H31" s="30">
        <v>462394</v>
      </c>
      <c r="I31" s="31">
        <v>3.2</v>
      </c>
      <c r="J31" s="30">
        <v>530157</v>
      </c>
      <c r="K31" s="31">
        <v>4.3</v>
      </c>
      <c r="L31" s="12">
        <v>667478</v>
      </c>
      <c r="M31" s="13">
        <v>5.3</v>
      </c>
      <c r="N31" s="75">
        <v>444780</v>
      </c>
      <c r="O31" s="76">
        <f t="shared" si="5"/>
        <v>3.1776112362185098</v>
      </c>
      <c r="P31" s="77">
        <v>385083</v>
      </c>
      <c r="Q31" s="78">
        <f t="shared" si="6"/>
        <v>3.284554703982538</v>
      </c>
      <c r="R31" s="29" t="s">
        <v>36</v>
      </c>
    </row>
    <row r="32" spans="1:18" s="4" customFormat="1" ht="14.25" customHeight="1">
      <c r="A32" s="29" t="s">
        <v>37</v>
      </c>
      <c r="B32" s="30">
        <v>266847</v>
      </c>
      <c r="C32" s="31">
        <v>2.2999999999999998</v>
      </c>
      <c r="D32" s="30">
        <v>268470</v>
      </c>
      <c r="E32" s="31">
        <v>2.2000000000000002</v>
      </c>
      <c r="F32" s="30">
        <v>269978</v>
      </c>
      <c r="G32" s="31">
        <v>2.1</v>
      </c>
      <c r="H32" s="30">
        <v>253941</v>
      </c>
      <c r="I32" s="31">
        <v>1.7</v>
      </c>
      <c r="J32" s="30">
        <v>245961</v>
      </c>
      <c r="K32" s="31">
        <v>2</v>
      </c>
      <c r="L32" s="12">
        <v>299204</v>
      </c>
      <c r="M32" s="13">
        <v>2.4</v>
      </c>
      <c r="N32" s="75">
        <v>261881</v>
      </c>
      <c r="O32" s="76">
        <f t="shared" si="5"/>
        <v>1.870938459805161</v>
      </c>
      <c r="P32" s="77">
        <v>225657</v>
      </c>
      <c r="Q32" s="78">
        <f t="shared" si="6"/>
        <v>1.9247350852584708</v>
      </c>
      <c r="R32" s="29" t="s">
        <v>37</v>
      </c>
    </row>
    <row r="33" spans="1:18" s="4" customFormat="1" ht="14.25" customHeight="1">
      <c r="A33" s="48" t="s">
        <v>35</v>
      </c>
      <c r="B33" s="49">
        <v>905308</v>
      </c>
      <c r="C33" s="50">
        <v>7.6</v>
      </c>
      <c r="D33" s="49">
        <v>1329661</v>
      </c>
      <c r="E33" s="50">
        <v>11</v>
      </c>
      <c r="F33" s="49">
        <v>2273040</v>
      </c>
      <c r="G33" s="50">
        <v>17.7</v>
      </c>
      <c r="H33" s="49">
        <v>3804058</v>
      </c>
      <c r="I33" s="50">
        <v>26.1</v>
      </c>
      <c r="J33" s="49">
        <v>1235037</v>
      </c>
      <c r="K33" s="50">
        <v>10</v>
      </c>
      <c r="L33" s="15">
        <v>1253877</v>
      </c>
      <c r="M33" s="16">
        <v>9.9</v>
      </c>
      <c r="N33" s="93">
        <v>928740</v>
      </c>
      <c r="O33" s="94">
        <f t="shared" si="5"/>
        <v>6.6351334581716328</v>
      </c>
      <c r="P33" s="95">
        <v>1023365</v>
      </c>
      <c r="Q33" s="96">
        <f t="shared" si="6"/>
        <v>8.7287632137515558</v>
      </c>
      <c r="R33" s="48" t="s">
        <v>35</v>
      </c>
    </row>
    <row r="34" spans="1:18" s="4" customFormat="1" ht="14.25" customHeight="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71"/>
      <c r="O34" s="71"/>
      <c r="P34" s="71"/>
      <c r="Q34" s="71"/>
      <c r="R34" s="51"/>
    </row>
    <row r="35" spans="1:18" s="4" customFormat="1" ht="14.25" customHeight="1">
      <c r="A35" s="51" t="s">
        <v>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71"/>
      <c r="O35" s="71"/>
      <c r="P35" s="71"/>
      <c r="Q35" s="71"/>
      <c r="R35" s="51"/>
    </row>
    <row r="36" spans="1:18" s="5" customFormat="1" ht="14.25" customHeight="1">
      <c r="A36" s="130" t="s">
        <v>7</v>
      </c>
      <c r="B36" s="128" t="s">
        <v>27</v>
      </c>
      <c r="C36" s="133"/>
      <c r="D36" s="128" t="s">
        <v>54</v>
      </c>
      <c r="E36" s="133"/>
      <c r="F36" s="128" t="s">
        <v>55</v>
      </c>
      <c r="G36" s="129"/>
      <c r="H36" s="128" t="s">
        <v>45</v>
      </c>
      <c r="I36" s="129"/>
      <c r="J36" s="128" t="s">
        <v>56</v>
      </c>
      <c r="K36" s="129"/>
      <c r="L36" s="128" t="s">
        <v>59</v>
      </c>
      <c r="M36" s="129"/>
      <c r="N36" s="131" t="s">
        <v>63</v>
      </c>
      <c r="O36" s="132"/>
      <c r="P36" s="131" t="s">
        <v>64</v>
      </c>
      <c r="Q36" s="132"/>
      <c r="R36" s="130" t="s">
        <v>7</v>
      </c>
    </row>
    <row r="37" spans="1:18" s="5" customFormat="1" ht="14.25" customHeight="1">
      <c r="A37" s="130"/>
      <c r="B37" s="27" t="s">
        <v>52</v>
      </c>
      <c r="C37" s="27" t="s">
        <v>19</v>
      </c>
      <c r="D37" s="27" t="s">
        <v>52</v>
      </c>
      <c r="E37" s="27" t="s">
        <v>19</v>
      </c>
      <c r="F37" s="27" t="s">
        <v>52</v>
      </c>
      <c r="G37" s="27" t="s">
        <v>19</v>
      </c>
      <c r="H37" s="27" t="s">
        <v>52</v>
      </c>
      <c r="I37" s="27" t="s">
        <v>19</v>
      </c>
      <c r="J37" s="65" t="s">
        <v>52</v>
      </c>
      <c r="K37" s="67" t="s">
        <v>19</v>
      </c>
      <c r="L37" s="66" t="s">
        <v>52</v>
      </c>
      <c r="M37" s="67" t="s">
        <v>19</v>
      </c>
      <c r="N37" s="72" t="s">
        <v>52</v>
      </c>
      <c r="O37" s="73" t="s">
        <v>19</v>
      </c>
      <c r="P37" s="72" t="s">
        <v>52</v>
      </c>
      <c r="Q37" s="73" t="s">
        <v>19</v>
      </c>
      <c r="R37" s="130"/>
    </row>
    <row r="38" spans="1:18" s="6" customFormat="1" ht="14.25" customHeight="1">
      <c r="A38" s="52"/>
      <c r="B38" s="53" t="s">
        <v>53</v>
      </c>
      <c r="C38" s="53" t="s">
        <v>29</v>
      </c>
      <c r="D38" s="53" t="s">
        <v>53</v>
      </c>
      <c r="E38" s="53" t="s">
        <v>29</v>
      </c>
      <c r="F38" s="53" t="s">
        <v>53</v>
      </c>
      <c r="G38" s="53" t="s">
        <v>29</v>
      </c>
      <c r="H38" s="53" t="s">
        <v>53</v>
      </c>
      <c r="I38" s="53" t="s">
        <v>29</v>
      </c>
      <c r="J38" s="53" t="s">
        <v>53</v>
      </c>
      <c r="K38" s="53" t="s">
        <v>29</v>
      </c>
      <c r="L38" s="53" t="s">
        <v>53</v>
      </c>
      <c r="M38" s="53" t="s">
        <v>29</v>
      </c>
      <c r="N38" s="97" t="s">
        <v>53</v>
      </c>
      <c r="O38" s="97" t="s">
        <v>29</v>
      </c>
      <c r="P38" s="97" t="s">
        <v>53</v>
      </c>
      <c r="Q38" s="97" t="s">
        <v>29</v>
      </c>
      <c r="R38" s="54"/>
    </row>
    <row r="39" spans="1:18" ht="14.25" customHeight="1">
      <c r="A39" s="118" t="s">
        <v>2</v>
      </c>
      <c r="B39" s="119">
        <f t="shared" ref="B39:Q39" si="7">SUM(B40:B45)+SUM(B50:B54)</f>
        <v>10710569</v>
      </c>
      <c r="C39" s="120">
        <f t="shared" si="7"/>
        <v>100</v>
      </c>
      <c r="D39" s="119">
        <f t="shared" si="7"/>
        <v>11315931</v>
      </c>
      <c r="E39" s="120">
        <f t="shared" si="7"/>
        <v>94.934694816953893</v>
      </c>
      <c r="F39" s="119">
        <f t="shared" si="7"/>
        <v>12070451</v>
      </c>
      <c r="G39" s="120">
        <f t="shared" si="7"/>
        <v>100</v>
      </c>
      <c r="H39" s="119">
        <f t="shared" si="7"/>
        <v>13589785</v>
      </c>
      <c r="I39" s="120">
        <f t="shared" si="7"/>
        <v>100</v>
      </c>
      <c r="J39" s="119">
        <f t="shared" ref="J39:M39" si="8">SUM(J40:J45)+SUM(J50:J54)</f>
        <v>11108164</v>
      </c>
      <c r="K39" s="120">
        <f>SUM(K40:K45)+SUM(K50:K54)</f>
        <v>100</v>
      </c>
      <c r="L39" s="121">
        <f t="shared" si="8"/>
        <v>11892473</v>
      </c>
      <c r="M39" s="122">
        <f t="shared" si="8"/>
        <v>100</v>
      </c>
      <c r="N39" s="123">
        <f t="shared" si="7"/>
        <v>13230919</v>
      </c>
      <c r="O39" s="124">
        <f t="shared" si="7"/>
        <v>100</v>
      </c>
      <c r="P39" s="125">
        <f t="shared" si="7"/>
        <v>11062436</v>
      </c>
      <c r="Q39" s="126">
        <f t="shared" si="7"/>
        <v>100</v>
      </c>
      <c r="R39" s="118" t="s">
        <v>2</v>
      </c>
    </row>
    <row r="40" spans="1:18" s="4" customFormat="1" ht="14.25" customHeight="1">
      <c r="A40" s="29" t="s">
        <v>38</v>
      </c>
      <c r="B40" s="30">
        <v>1741628</v>
      </c>
      <c r="C40" s="55">
        <f>B40/SUM($B$40:$B$45,$B$50:$B$54)*100</f>
        <v>16.260835442075951</v>
      </c>
      <c r="D40" s="30">
        <v>1620258</v>
      </c>
      <c r="E40" s="55">
        <f>D40/SUM($D$40:$D$45,$D$50:$D$54)*100</f>
        <v>14.31837999012189</v>
      </c>
      <c r="F40" s="30">
        <v>1522372</v>
      </c>
      <c r="G40" s="55">
        <f>F40/SUM($F$40:$F$45,$F$50:$F$54)*100</f>
        <v>12.612387059936699</v>
      </c>
      <c r="H40" s="56">
        <v>1581428</v>
      </c>
      <c r="I40" s="55">
        <f t="shared" ref="I40:I45" si="9">H40/SUM($H$40:$H$45,$H$50:$H$54)*100</f>
        <v>11.636887559295456</v>
      </c>
      <c r="J40" s="56">
        <v>1528249</v>
      </c>
      <c r="K40" s="57">
        <f>J40/SUM($J$40:$J$45,$J$50:$J$54)*100</f>
        <v>13.75789014278147</v>
      </c>
      <c r="L40" s="12">
        <v>1448608</v>
      </c>
      <c r="M40" s="13">
        <f>L40/SUM($L$40:$L$45,$L$50:$L$54)*100</f>
        <v>12.180881133806231</v>
      </c>
      <c r="N40" s="98">
        <v>1400921</v>
      </c>
      <c r="O40" s="99">
        <f>N40/SUM($N$40:$N$45,$N$50:$N$54)*100</f>
        <v>10.588236538973597</v>
      </c>
      <c r="P40" s="77">
        <v>1418089</v>
      </c>
      <c r="Q40" s="78">
        <f>P40/SUM($P$40:$P$45,$P$50:$P$54)*100</f>
        <v>12.818957777473244</v>
      </c>
      <c r="R40" s="29" t="s">
        <v>38</v>
      </c>
    </row>
    <row r="41" spans="1:18" s="4" customFormat="1" ht="14.25" customHeight="1">
      <c r="A41" s="29" t="s">
        <v>24</v>
      </c>
      <c r="B41" s="30">
        <v>1602527</v>
      </c>
      <c r="C41" s="55">
        <f t="shared" ref="C41:C45" si="10">B41/SUM($B$40:$B$45,$B$50:$B$54)*100</f>
        <v>14.962108922504491</v>
      </c>
      <c r="D41" s="30">
        <v>1485765</v>
      </c>
      <c r="E41" s="55">
        <f t="shared" ref="E41:E45" si="11">D41/SUM($D$40:$D$45,$D$50:$D$54)*100</f>
        <v>13.129852064315346</v>
      </c>
      <c r="F41" s="30">
        <v>1567108</v>
      </c>
      <c r="G41" s="55">
        <f t="shared" ref="G41:G45" si="12">F41/SUM($F$40:$F$45,$F$50:$F$54)*100</f>
        <v>12.983011156749653</v>
      </c>
      <c r="H41" s="56">
        <v>1682213</v>
      </c>
      <c r="I41" s="55">
        <f t="shared" si="9"/>
        <v>12.378510771141707</v>
      </c>
      <c r="J41" s="56">
        <v>1958614</v>
      </c>
      <c r="K41" s="57">
        <f t="shared" ref="K41:K45" si="13">J41/SUM($J$40:$J$45,$J$50:$J$54)*100</f>
        <v>17.632202765461511</v>
      </c>
      <c r="L41" s="12">
        <v>2181357</v>
      </c>
      <c r="M41" s="13">
        <f t="shared" ref="M41:M45" si="14">L41/SUM($L$40:$L$45,$L$50:$L$54)*100</f>
        <v>18.342333003404761</v>
      </c>
      <c r="N41" s="98">
        <v>2160736</v>
      </c>
      <c r="O41" s="99">
        <f t="shared" ref="O41:O45" si="15">N41/SUM($N$40:$N$45,$N$50:$N$54)*100</f>
        <v>16.330959323384871</v>
      </c>
      <c r="P41" s="77">
        <v>2290094</v>
      </c>
      <c r="Q41" s="78">
        <f>P41/SUM($P$40:$P$45,$P$50:$P$54)*100</f>
        <v>20.701534454075034</v>
      </c>
      <c r="R41" s="29" t="s">
        <v>24</v>
      </c>
    </row>
    <row r="42" spans="1:18" s="4" customFormat="1" ht="14.25" customHeight="1">
      <c r="A42" s="29" t="s">
        <v>43</v>
      </c>
      <c r="B42" s="30">
        <v>83762</v>
      </c>
      <c r="C42" s="55">
        <f t="shared" si="10"/>
        <v>0.78204995458224491</v>
      </c>
      <c r="D42" s="30">
        <v>159190</v>
      </c>
      <c r="E42" s="55">
        <f t="shared" si="11"/>
        <v>1.4067777543005522</v>
      </c>
      <c r="F42" s="30">
        <v>183490</v>
      </c>
      <c r="G42" s="55">
        <f t="shared" si="12"/>
        <v>1.5201586088208303</v>
      </c>
      <c r="H42" s="56">
        <v>177156</v>
      </c>
      <c r="I42" s="55">
        <f t="shared" si="9"/>
        <v>1.3035967824362196</v>
      </c>
      <c r="J42" s="56">
        <v>170560</v>
      </c>
      <c r="K42" s="57">
        <f t="shared" si="13"/>
        <v>1.5354472620317814</v>
      </c>
      <c r="L42" s="12">
        <v>285505</v>
      </c>
      <c r="M42" s="13">
        <f t="shared" si="14"/>
        <v>2.4007201866256076</v>
      </c>
      <c r="N42" s="98">
        <v>261021</v>
      </c>
      <c r="O42" s="99">
        <f>N42/SUM($N$40:$N$45,$N$50:$N$54)*100</f>
        <v>1.972810807775333</v>
      </c>
      <c r="P42" s="77">
        <v>223501</v>
      </c>
      <c r="Q42" s="78">
        <f>P42/SUM($P$40:$P$45,$P$50:$P$54)*100</f>
        <v>2.0203597110075933</v>
      </c>
      <c r="R42" s="29" t="s">
        <v>43</v>
      </c>
    </row>
    <row r="43" spans="1:18" s="4" customFormat="1" ht="14.25" customHeight="1">
      <c r="A43" s="29" t="s">
        <v>39</v>
      </c>
      <c r="B43" s="30">
        <v>570638</v>
      </c>
      <c r="C43" s="55">
        <f>B43/SUM($B$40:$B$45,$B$50:$B$54)*100</f>
        <v>5.3278028459552429</v>
      </c>
      <c r="D43" s="30">
        <v>563621</v>
      </c>
      <c r="E43" s="55">
        <f t="shared" si="11"/>
        <v>4.9807744497558355</v>
      </c>
      <c r="F43" s="30">
        <v>574390</v>
      </c>
      <c r="G43" s="55">
        <f t="shared" si="12"/>
        <v>4.7586457208599748</v>
      </c>
      <c r="H43" s="56">
        <v>639541</v>
      </c>
      <c r="I43" s="55">
        <f t="shared" si="9"/>
        <v>4.7060420749849978</v>
      </c>
      <c r="J43" s="56">
        <v>618852</v>
      </c>
      <c r="K43" s="57">
        <f t="shared" si="13"/>
        <v>5.5711456906829966</v>
      </c>
      <c r="L43" s="12">
        <v>668491</v>
      </c>
      <c r="M43" s="13">
        <f t="shared" si="14"/>
        <v>5.6211269094325456</v>
      </c>
      <c r="N43" s="98">
        <v>608347</v>
      </c>
      <c r="O43" s="99">
        <f t="shared" si="15"/>
        <v>4.5979194642488546</v>
      </c>
      <c r="P43" s="77">
        <v>578760</v>
      </c>
      <c r="Q43" s="78">
        <f t="shared" ref="Q43:Q45" si="16">P43/SUM($P$40:$P$45,$P$50:$P$54)*100</f>
        <v>5.231759080911293</v>
      </c>
      <c r="R43" s="29" t="s">
        <v>39</v>
      </c>
    </row>
    <row r="44" spans="1:18" s="4" customFormat="1" ht="14.25" customHeight="1">
      <c r="A44" s="29" t="s">
        <v>8</v>
      </c>
      <c r="B44" s="30">
        <v>995084</v>
      </c>
      <c r="C44" s="55">
        <f t="shared" si="10"/>
        <v>9.2906735393796538</v>
      </c>
      <c r="D44" s="30">
        <v>1427734</v>
      </c>
      <c r="E44" s="55">
        <f t="shared" si="11"/>
        <v>12.617026385190933</v>
      </c>
      <c r="F44" s="30">
        <v>1051514</v>
      </c>
      <c r="G44" s="55">
        <f t="shared" si="12"/>
        <v>8.711472338523226</v>
      </c>
      <c r="H44" s="56">
        <v>1026402</v>
      </c>
      <c r="I44" s="55">
        <f t="shared" si="9"/>
        <v>7.5527464194613829</v>
      </c>
      <c r="J44" s="56">
        <v>1092021</v>
      </c>
      <c r="K44" s="57">
        <f t="shared" si="13"/>
        <v>9.8307965204690895</v>
      </c>
      <c r="L44" s="12">
        <v>1033980</v>
      </c>
      <c r="M44" s="13">
        <f t="shared" si="14"/>
        <v>8.6944069580818049</v>
      </c>
      <c r="N44" s="98">
        <v>1034974</v>
      </c>
      <c r="O44" s="99">
        <f t="shared" si="15"/>
        <v>7.8223893593483567</v>
      </c>
      <c r="P44" s="77">
        <v>1810085</v>
      </c>
      <c r="Q44" s="78">
        <f t="shared" si="16"/>
        <v>16.362444944314252</v>
      </c>
      <c r="R44" s="29" t="s">
        <v>8</v>
      </c>
    </row>
    <row r="45" spans="1:18" s="4" customFormat="1" ht="14.25" customHeight="1">
      <c r="A45" s="32" t="s">
        <v>44</v>
      </c>
      <c r="B45" s="24">
        <v>1656974</v>
      </c>
      <c r="C45" s="58">
        <f t="shared" si="10"/>
        <v>15.470457265155568</v>
      </c>
      <c r="D45" s="24">
        <v>2099138</v>
      </c>
      <c r="E45" s="58">
        <f t="shared" si="11"/>
        <v>18.550289852421333</v>
      </c>
      <c r="F45" s="24">
        <v>3334830</v>
      </c>
      <c r="G45" s="58">
        <f t="shared" si="12"/>
        <v>27.628048032339471</v>
      </c>
      <c r="H45" s="59">
        <v>4909208</v>
      </c>
      <c r="I45" s="58">
        <f t="shared" si="9"/>
        <v>36.124250677990858</v>
      </c>
      <c r="J45" s="59">
        <v>2458010</v>
      </c>
      <c r="K45" s="60">
        <f t="shared" si="13"/>
        <v>22.127959219903488</v>
      </c>
      <c r="L45" s="25">
        <v>2585945</v>
      </c>
      <c r="M45" s="26">
        <f t="shared" si="14"/>
        <v>21.744384031815756</v>
      </c>
      <c r="N45" s="100">
        <v>2633330</v>
      </c>
      <c r="O45" s="101">
        <f t="shared" si="15"/>
        <v>19.902850285758682</v>
      </c>
      <c r="P45" s="82">
        <v>1975042</v>
      </c>
      <c r="Q45" s="83">
        <f t="shared" si="16"/>
        <v>17.853590294217295</v>
      </c>
      <c r="R45" s="32" t="s">
        <v>44</v>
      </c>
    </row>
    <row r="46" spans="1:18" s="4" customFormat="1" ht="14.25" customHeight="1">
      <c r="A46" s="34" t="s">
        <v>46</v>
      </c>
      <c r="B46" s="61">
        <v>1644064</v>
      </c>
      <c r="C46" s="62"/>
      <c r="D46" s="61">
        <v>2019553</v>
      </c>
      <c r="E46" s="62"/>
      <c r="F46" s="61">
        <v>3284451</v>
      </c>
      <c r="G46" s="62"/>
      <c r="H46" s="63">
        <v>4900919</v>
      </c>
      <c r="I46" s="62"/>
      <c r="J46" s="63">
        <v>2453892</v>
      </c>
      <c r="K46" s="62"/>
      <c r="L46" s="37">
        <v>2569097</v>
      </c>
      <c r="M46" s="62"/>
      <c r="N46" s="102">
        <v>2609361</v>
      </c>
      <c r="O46" s="103"/>
      <c r="P46" s="86">
        <v>1706460</v>
      </c>
      <c r="Q46" s="103"/>
      <c r="R46" s="64" t="s">
        <v>40</v>
      </c>
    </row>
    <row r="47" spans="1:18" s="4" customFormat="1" ht="14.25" customHeight="1">
      <c r="A47" s="34" t="s">
        <v>17</v>
      </c>
      <c r="B47" s="35">
        <v>206066</v>
      </c>
      <c r="C47" s="62"/>
      <c r="D47" s="35">
        <v>496974</v>
      </c>
      <c r="E47" s="62"/>
      <c r="F47" s="35">
        <v>243401</v>
      </c>
      <c r="G47" s="62"/>
      <c r="H47" s="63">
        <v>181873</v>
      </c>
      <c r="I47" s="62"/>
      <c r="J47" s="63">
        <v>151271</v>
      </c>
      <c r="K47" s="62"/>
      <c r="L47" s="37">
        <v>210633</v>
      </c>
      <c r="M47" s="62"/>
      <c r="N47" s="102">
        <v>476919</v>
      </c>
      <c r="O47" s="103"/>
      <c r="P47" s="86">
        <v>325218</v>
      </c>
      <c r="Q47" s="103"/>
      <c r="R47" s="39" t="s">
        <v>17</v>
      </c>
    </row>
    <row r="48" spans="1:18" s="51" customFormat="1" ht="14.25" customHeight="1">
      <c r="A48" s="34" t="s">
        <v>48</v>
      </c>
      <c r="B48" s="35">
        <v>1379197</v>
      </c>
      <c r="C48" s="62"/>
      <c r="D48" s="35">
        <v>1471689</v>
      </c>
      <c r="E48" s="62"/>
      <c r="F48" s="35">
        <v>2996503</v>
      </c>
      <c r="G48" s="62"/>
      <c r="H48" s="63">
        <v>4696244</v>
      </c>
      <c r="I48" s="62"/>
      <c r="J48" s="63">
        <v>2264764</v>
      </c>
      <c r="K48" s="62"/>
      <c r="L48" s="37">
        <v>2322185</v>
      </c>
      <c r="M48" s="62"/>
      <c r="N48" s="102">
        <v>2132442</v>
      </c>
      <c r="O48" s="103"/>
      <c r="P48" s="86">
        <v>1381242</v>
      </c>
      <c r="Q48" s="103"/>
      <c r="R48" s="39" t="s">
        <v>48</v>
      </c>
    </row>
    <row r="49" spans="1:18" s="51" customFormat="1" ht="14.25" customHeight="1">
      <c r="A49" s="40" t="s">
        <v>49</v>
      </c>
      <c r="B49" s="41">
        <v>12910</v>
      </c>
      <c r="C49" s="69"/>
      <c r="D49" s="41">
        <v>79585</v>
      </c>
      <c r="E49" s="69"/>
      <c r="F49" s="41">
        <v>50379</v>
      </c>
      <c r="G49" s="69"/>
      <c r="H49" s="68">
        <v>8289</v>
      </c>
      <c r="I49" s="69"/>
      <c r="J49" s="68">
        <v>4118</v>
      </c>
      <c r="K49" s="69"/>
      <c r="L49" s="43">
        <v>16848</v>
      </c>
      <c r="M49" s="69"/>
      <c r="N49" s="104">
        <v>23969</v>
      </c>
      <c r="O49" s="105"/>
      <c r="P49" s="90">
        <v>268582</v>
      </c>
      <c r="Q49" s="105"/>
      <c r="R49" s="127" t="s">
        <v>58</v>
      </c>
    </row>
    <row r="50" spans="1:18" s="4" customFormat="1" ht="14.25" customHeight="1">
      <c r="A50" s="17" t="s">
        <v>41</v>
      </c>
      <c r="B50" s="11">
        <v>1733506</v>
      </c>
      <c r="C50" s="19">
        <f t="shared" ref="C50:C52" si="17">B50/SUM($B$40:$B$45,$B$50:$B$54)*100</f>
        <v>16.185003803252656</v>
      </c>
      <c r="D50" s="11">
        <v>1583138</v>
      </c>
      <c r="E50" s="19">
        <f>D50/SUM($N$40:$N$45,$N$50:$N$54)*100</f>
        <v>11.965442460950747</v>
      </c>
      <c r="F50" s="11">
        <v>1423670</v>
      </c>
      <c r="G50" s="19">
        <f t="shared" ref="G50:G53" si="18">F50/SUM($F$40:$F$45,$F$50:$F$54)*100</f>
        <v>11.794671135320462</v>
      </c>
      <c r="H50" s="20">
        <v>1381051</v>
      </c>
      <c r="I50" s="19">
        <f>H50/SUM($H$40:$H$45,$H$50:$H$54)*100</f>
        <v>10.162419788098193</v>
      </c>
      <c r="J50" s="20">
        <v>1332906</v>
      </c>
      <c r="K50" s="21">
        <f t="shared" ref="K50:K53" si="19">J50/SUM($J$40:$J$45,$J$50:$J$54)*100</f>
        <v>11.999336704067387</v>
      </c>
      <c r="L50" s="12">
        <v>1459470</v>
      </c>
      <c r="M50" s="13">
        <f t="shared" ref="M50:M53" si="20">L50/SUM($L$40:$L$45,$L$50:$L$54)*100</f>
        <v>12.27221621608895</v>
      </c>
      <c r="N50" s="98">
        <v>1762948</v>
      </c>
      <c r="O50" s="99">
        <f t="shared" ref="O50:O53" si="21">N50/SUM($N$40:$N$45,$N$50:$N$54)*100</f>
        <v>13.324456146999314</v>
      </c>
      <c r="P50" s="77">
        <v>1704929</v>
      </c>
      <c r="Q50" s="78">
        <f>P50/SUM($P$40:$P$45,$P$50:$P$54)*100</f>
        <v>15.411876733117372</v>
      </c>
      <c r="R50" s="17" t="s">
        <v>41</v>
      </c>
    </row>
    <row r="51" spans="1:18" s="4" customFormat="1" ht="14.25" customHeight="1">
      <c r="A51" s="17" t="s">
        <v>50</v>
      </c>
      <c r="B51" s="11">
        <v>447691</v>
      </c>
      <c r="C51" s="19">
        <f t="shared" si="17"/>
        <v>4.1798993125388577</v>
      </c>
      <c r="D51" s="11">
        <v>779199</v>
      </c>
      <c r="E51" s="19">
        <f>D51/SUM($N$40:$N$45,$N$50:$N$54)*100</f>
        <v>5.8892281027493256</v>
      </c>
      <c r="F51" s="11">
        <v>953375</v>
      </c>
      <c r="G51" s="19">
        <f t="shared" si="18"/>
        <v>7.8984206969565598</v>
      </c>
      <c r="H51" s="20">
        <v>532344</v>
      </c>
      <c r="I51" s="19">
        <f>H51/SUM($H$40:$H$45,$H$50:$H$54)*100</f>
        <v>3.9172363654023963</v>
      </c>
      <c r="J51" s="20">
        <v>132622</v>
      </c>
      <c r="K51" s="21">
        <f t="shared" si="19"/>
        <v>1.1939146739281128</v>
      </c>
      <c r="L51" s="12">
        <v>499184</v>
      </c>
      <c r="M51" s="13">
        <f t="shared" si="20"/>
        <v>4.1974785227597327</v>
      </c>
      <c r="N51" s="98">
        <v>1628500</v>
      </c>
      <c r="O51" s="99">
        <f t="shared" si="21"/>
        <v>12.308290905567482</v>
      </c>
      <c r="P51" s="77">
        <v>188271</v>
      </c>
      <c r="Q51" s="78">
        <f t="shared" ref="Q51:Q53" si="22">P51/SUM($P$40:$P$45,$P$50:$P$54)*100</f>
        <v>1.7018945917517625</v>
      </c>
      <c r="R51" s="17" t="s">
        <v>50</v>
      </c>
    </row>
    <row r="52" spans="1:18" s="4" customFormat="1" ht="14.25" customHeight="1">
      <c r="A52" s="17" t="s">
        <v>47</v>
      </c>
      <c r="B52" s="11">
        <v>25362</v>
      </c>
      <c r="C52" s="19">
        <f t="shared" si="17"/>
        <v>0.23679414230933951</v>
      </c>
      <c r="D52" s="11">
        <v>66211</v>
      </c>
      <c r="E52" s="19">
        <f>D52/SUM($N$40:$N$45,$N$50:$N$54)*100</f>
        <v>0.500426312034712</v>
      </c>
      <c r="F52" s="11">
        <v>26744</v>
      </c>
      <c r="G52" s="19">
        <f t="shared" si="18"/>
        <v>0.2215658718965845</v>
      </c>
      <c r="H52" s="20">
        <v>27922</v>
      </c>
      <c r="I52" s="19">
        <f>H52/SUM($H$40:$H$45,$H$50:$H$54)*100</f>
        <v>0.20546314750380526</v>
      </c>
      <c r="J52" s="20">
        <v>30184</v>
      </c>
      <c r="K52" s="21">
        <f t="shared" si="19"/>
        <v>0.2717280731541234</v>
      </c>
      <c r="L52" s="12">
        <v>28706</v>
      </c>
      <c r="M52" s="13">
        <f t="shared" si="20"/>
        <v>0.24137956840431757</v>
      </c>
      <c r="N52" s="98">
        <v>26636</v>
      </c>
      <c r="O52" s="99">
        <f t="shared" si="21"/>
        <v>0.20131632579717251</v>
      </c>
      <c r="P52" s="77">
        <v>76684</v>
      </c>
      <c r="Q52" s="78">
        <f t="shared" si="22"/>
        <v>0.69319271090020318</v>
      </c>
      <c r="R52" s="17" t="s">
        <v>22</v>
      </c>
    </row>
    <row r="53" spans="1:18" s="4" customFormat="1" ht="14.25" customHeight="1">
      <c r="A53" s="17" t="s">
        <v>5</v>
      </c>
      <c r="B53" s="11">
        <v>1853397</v>
      </c>
      <c r="C53" s="19">
        <f>B53/SUM($B$40:$B$45,$B$50:$B$54)*100</f>
        <v>17.304374772245993</v>
      </c>
      <c r="D53" s="11">
        <v>1531677</v>
      </c>
      <c r="E53" s="19">
        <f>D53/SUM($N$40:$N$45,$N$50:$N$54)*100</f>
        <v>11.576497445113224</v>
      </c>
      <c r="F53" s="11">
        <v>1432958</v>
      </c>
      <c r="G53" s="19">
        <f t="shared" si="18"/>
        <v>11.871619378596542</v>
      </c>
      <c r="H53" s="20">
        <v>1632520</v>
      </c>
      <c r="I53" s="19">
        <f>H53/SUM($H$40:$H$45,$H$50:$H$54)*100</f>
        <v>12.012846413684985</v>
      </c>
      <c r="J53" s="20">
        <v>1786146</v>
      </c>
      <c r="K53" s="21">
        <f t="shared" si="19"/>
        <v>16.079578947520041</v>
      </c>
      <c r="L53" s="12">
        <v>1701227</v>
      </c>
      <c r="M53" s="13">
        <f t="shared" si="20"/>
        <v>14.305073469580295</v>
      </c>
      <c r="N53" s="98">
        <v>1713506</v>
      </c>
      <c r="O53" s="99">
        <f t="shared" si="21"/>
        <v>12.950770842146339</v>
      </c>
      <c r="P53" s="77">
        <v>796981</v>
      </c>
      <c r="Q53" s="78">
        <f t="shared" si="22"/>
        <v>7.2043897022319499</v>
      </c>
      <c r="R53" s="17" t="s">
        <v>5</v>
      </c>
    </row>
    <row r="54" spans="1:18" s="4" customFormat="1" ht="14.25" customHeight="1">
      <c r="A54" s="18" t="s">
        <v>51</v>
      </c>
      <c r="B54" s="22" t="s">
        <v>42</v>
      </c>
      <c r="C54" s="22" t="s">
        <v>60</v>
      </c>
      <c r="D54" s="22" t="s">
        <v>42</v>
      </c>
      <c r="E54" s="22" t="s">
        <v>42</v>
      </c>
      <c r="F54" s="22" t="s">
        <v>42</v>
      </c>
      <c r="G54" s="22" t="s">
        <v>42</v>
      </c>
      <c r="H54" s="22" t="s">
        <v>42</v>
      </c>
      <c r="I54" s="22" t="s">
        <v>42</v>
      </c>
      <c r="J54" s="22" t="s">
        <v>42</v>
      </c>
      <c r="K54" s="22" t="s">
        <v>42</v>
      </c>
      <c r="L54" s="23" t="s">
        <v>42</v>
      </c>
      <c r="M54" s="16" t="s">
        <v>42</v>
      </c>
      <c r="N54" s="106" t="s">
        <v>42</v>
      </c>
      <c r="O54" s="106" t="s">
        <v>42</v>
      </c>
      <c r="P54" s="107" t="s">
        <v>65</v>
      </c>
      <c r="Q54" s="96" t="s">
        <v>42</v>
      </c>
      <c r="R54" s="18" t="s">
        <v>51</v>
      </c>
    </row>
    <row r="55" spans="1:18" s="4" customFormat="1" ht="14.25" customHeight="1">
      <c r="N55" s="71"/>
      <c r="O55" s="71"/>
      <c r="P55" s="71"/>
      <c r="Q55" s="71"/>
      <c r="R55" s="6" t="s">
        <v>61</v>
      </c>
    </row>
    <row r="58" spans="1:18">
      <c r="H58" s="9"/>
    </row>
    <row r="59" spans="1:18">
      <c r="H59" s="8"/>
    </row>
    <row r="60" spans="1:18">
      <c r="H60" s="8"/>
    </row>
    <row r="61" spans="1:18">
      <c r="H61" s="8"/>
    </row>
    <row r="62" spans="1:18">
      <c r="H62" s="10"/>
    </row>
  </sheetData>
  <mergeCells count="20">
    <mergeCell ref="R4:R5"/>
    <mergeCell ref="A36:A37"/>
    <mergeCell ref="R36:R37"/>
    <mergeCell ref="P4:Q4"/>
    <mergeCell ref="B36:C36"/>
    <mergeCell ref="D36:E36"/>
    <mergeCell ref="F36:G36"/>
    <mergeCell ref="H36:I36"/>
    <mergeCell ref="N36:O36"/>
    <mergeCell ref="P36:Q36"/>
    <mergeCell ref="B4:C4"/>
    <mergeCell ref="D4:E4"/>
    <mergeCell ref="F4:G4"/>
    <mergeCell ref="H4:I4"/>
    <mergeCell ref="N4:O4"/>
    <mergeCell ref="J4:K4"/>
    <mergeCell ref="L4:M4"/>
    <mergeCell ref="J36:K36"/>
    <mergeCell ref="L36:M36"/>
    <mergeCell ref="A4:A5"/>
  </mergeCells>
  <phoneticPr fontId="2" type="Hiragana"/>
  <printOptions horizontalCentered="1" verticalCentered="1"/>
  <pageMargins left="0.39370078740157483" right="0.39370078740157483" top="0.98425196850393704" bottom="0.59055118110236227" header="0.51181102362204722" footer="0.51181102362204722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普通会計決算状況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2019-11-06T08:04:03Z</cp:lastPrinted>
  <dcterms:created xsi:type="dcterms:W3CDTF">2017-03-30T07:59:03Z</dcterms:created>
  <dcterms:modified xsi:type="dcterms:W3CDTF">2019-11-06T08:04:08Z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2017-03-30T07:59:03Z</vt:filetime>
  </property>
</Properties>
</file>